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gda\Desktop\"/>
    </mc:Choice>
  </mc:AlternateContent>
  <bookViews>
    <workbookView xWindow="0" yWindow="0" windowWidth="0" windowHeight="0"/>
  </bookViews>
  <sheets>
    <sheet name="Rekapitulace stavby" sheetId="1" r:id="rId1"/>
    <sheet name="01 - SO 05 - Sanační zása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SO 05 - Sanační zása...'!$C$83:$K$215</definedName>
    <definedName name="_xlnm.Print_Area" localSheetId="1">'01 - SO 05 - Sanační zása...'!$C$4:$J$39,'01 - SO 05 - Sanační zása...'!$C$45:$J$65,'01 - SO 05 - Sanační zása...'!$C$71:$K$215</definedName>
    <definedName name="_xlnm.Print_Titles" localSheetId="1">'01 - SO 05 - Sanační zása...'!$83:$83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16"/>
  <c r="BH116"/>
  <c r="BG116"/>
  <c r="BF116"/>
  <c r="T116"/>
  <c r="R116"/>
  <c r="P116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" r="L50"/>
  <c r="AM50"/>
  <c r="AM49"/>
  <c r="L49"/>
  <c r="AM47"/>
  <c r="L47"/>
  <c r="L45"/>
  <c r="L44"/>
  <c i="2" r="BK130"/>
  <c r="J102"/>
  <c r="BK149"/>
  <c r="BK171"/>
  <c r="BK133"/>
  <c r="J171"/>
  <c r="J133"/>
  <c r="J108"/>
  <c r="J195"/>
  <c r="BK102"/>
  <c r="BK162"/>
  <c r="BK93"/>
  <c r="J159"/>
  <c r="BK124"/>
  <c r="BK174"/>
  <c r="J93"/>
  <c r="J87"/>
  <c r="J162"/>
  <c r="BK212"/>
  <c r="J146"/>
  <c r="J136"/>
  <c r="J198"/>
  <c r="BK108"/>
  <c r="BK159"/>
  <c r="BK177"/>
  <c r="J96"/>
  <c r="BK127"/>
  <c r="J177"/>
  <c r="J201"/>
  <c r="BK168"/>
  <c r="BK87"/>
  <c r="BK184"/>
  <c r="J215"/>
  <c r="BK116"/>
  <c r="BK146"/>
  <c r="BK136"/>
  <c r="BK205"/>
  <c r="J116"/>
  <c r="BK201"/>
  <c r="BK105"/>
  <c r="J156"/>
  <c r="J174"/>
  <c r="J142"/>
  <c r="J168"/>
  <c r="J181"/>
  <c r="BK211"/>
  <c r="BK153"/>
  <c r="BK96"/>
  <c r="J105"/>
  <c r="J149"/>
  <c r="BK215"/>
  <c r="BK90"/>
  <c r="BK192"/>
  <c r="J124"/>
  <c r="BK187"/>
  <c r="J184"/>
  <c r="J153"/>
  <c r="J211"/>
  <c r="BK142"/>
  <c r="J205"/>
  <c r="BK181"/>
  <c r="BK195"/>
  <c i="1" r="AS54"/>
  <c i="2" r="J139"/>
  <c r="J212"/>
  <c r="J130"/>
  <c r="J127"/>
  <c r="BK198"/>
  <c r="BK139"/>
  <c r="BK189"/>
  <c r="J192"/>
  <c r="BK99"/>
  <c r="J187"/>
  <c r="J90"/>
  <c r="J189"/>
  <c r="J99"/>
  <c r="BK156"/>
  <c l="1" r="R86"/>
  <c r="P145"/>
  <c r="BK86"/>
  <c r="J86"/>
  <c r="J61"/>
  <c r="T145"/>
  <c r="T86"/>
  <c r="BK180"/>
  <c r="J180"/>
  <c r="J63"/>
  <c r="BK145"/>
  <c r="J145"/>
  <c r="J62"/>
  <c r="R180"/>
  <c r="BK210"/>
  <c r="J210"/>
  <c r="J64"/>
  <c r="P86"/>
  <c r="P85"/>
  <c r="P84"/>
  <c i="1" r="AU55"/>
  <c i="2" r="R145"/>
  <c r="P180"/>
  <c r="T180"/>
  <c r="P210"/>
  <c r="R210"/>
  <c r="T210"/>
  <c r="BE130"/>
  <c r="E48"/>
  <c r="F55"/>
  <c r="BE124"/>
  <c r="BE174"/>
  <c r="BE105"/>
  <c r="BE142"/>
  <c r="BE201"/>
  <c r="BE87"/>
  <c r="BE90"/>
  <c r="BE127"/>
  <c r="BE136"/>
  <c r="BE153"/>
  <c r="BE198"/>
  <c r="BE156"/>
  <c r="BE168"/>
  <c r="BE177"/>
  <c r="BE211"/>
  <c r="BE212"/>
  <c r="BE116"/>
  <c r="BE187"/>
  <c r="BE205"/>
  <c r="J52"/>
  <c r="BE99"/>
  <c r="BE102"/>
  <c r="BE133"/>
  <c r="BE149"/>
  <c r="BE192"/>
  <c r="BE215"/>
  <c r="BE108"/>
  <c r="BE189"/>
  <c r="BE93"/>
  <c r="BE96"/>
  <c r="BE171"/>
  <c r="BE181"/>
  <c r="BE195"/>
  <c r="BE139"/>
  <c r="BE146"/>
  <c r="BE159"/>
  <c r="BE162"/>
  <c r="BE184"/>
  <c r="F37"/>
  <c i="1" r="BD55"/>
  <c r="BD54"/>
  <c r="W33"/>
  <c i="2" r="F35"/>
  <c i="1" r="BB55"/>
  <c r="BB54"/>
  <c r="AX54"/>
  <c i="2" r="F36"/>
  <c i="1" r="BC55"/>
  <c r="BC54"/>
  <c r="W32"/>
  <c i="2" r="J34"/>
  <c i="1" r="AW55"/>
  <c i="2" r="F34"/>
  <c i="1" r="BA55"/>
  <c r="BA54"/>
  <c r="W30"/>
  <c r="AU54"/>
  <c i="2" l="1" r="R85"/>
  <c r="R84"/>
  <c r="T85"/>
  <c r="T84"/>
  <c r="BK85"/>
  <c r="BK84"/>
  <c r="J84"/>
  <c r="J30"/>
  <c i="1" r="AG55"/>
  <c r="W31"/>
  <c i="2" r="F33"/>
  <c i="1" r="AZ55"/>
  <c r="AZ54"/>
  <c r="W29"/>
  <c r="AW54"/>
  <c r="AK30"/>
  <c i="2" r="J33"/>
  <c i="1" r="AV55"/>
  <c r="AT55"/>
  <c r="AY54"/>
  <c i="2" l="1" r="J39"/>
  <c r="J59"/>
  <c r="J85"/>
  <c r="J60"/>
  <c i="1" r="AN55"/>
  <c r="AV54"/>
  <c r="AK29"/>
  <c r="AG54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<sst xmlns="http://schemas.openxmlformats.org/spreadsheetml/2006/main">
  <si>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</si>
  <si>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</si>
  <si>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</si>
  <si>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</si>
  <si>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</si>
  <si>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{9868ae5d-7681-4d73-908d-f14bd9fe55b2}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</si>
  <si>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</si>
  <si>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</si>
  <si>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</si>
  <si>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</si>
  <si>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</si>
  <si>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</si>
  <si>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</si>
  <si>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</si>
  <si>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</si>
  <si>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</si>
  <si>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</si>
  <si>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Regenerace sídliště Školská čtvrť ve Frenštátu pod Radhoštěm – II. etapa</t>
  </si>
  <si>
    <t>KSO:</t>
  </si>
  <si>
    <t/>
  </si>
  <si>
    <t>CC-CZ:</t>
  </si>
  <si>
    <t>Místo:</t>
  </si>
  <si>
    <t>Frenštát pod Radhoštěm</t>
  </si>
  <si>
    <t>Datum:</t>
  </si>
  <si>
    <t>26. 4. 2021</t>
  </si>
  <si>
    <t>Zadavatel:</t>
  </si>
  <si>
    <t>IČ:</t>
  </si>
  <si>
    <t>00297852</t>
  </si>
  <si>
    <t>Město Frenštát pod Radhoštěm</t>
  </si>
  <si>
    <t>DIČ:</t>
  </si>
  <si>
    <t>Uchazeč:</t>
  </si>
  <si>
    <t>Vyplň údaj</t>
  </si>
  <si>
    <t>Projektant:</t>
  </si>
  <si>
    <t>04279336</t>
  </si>
  <si>
    <t>Ing. Romana Šašinková</t>
  </si>
  <si>
    <t>True</t>
  </si>
  <si>
    <t>Zpracovatel:</t>
  </si>
  <si>
    <t>Pavel Klus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</si>
  <si>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</si>
  <si>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</si>
  <si>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</si>
  <si>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</si>
  <si>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</si>
  <si>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</si>
  <si>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</si>
  <si>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</si>
  <si>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</si>
  <si>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</si>
  <si>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</si>
  <si>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</si>
  <si>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</si>
  <si>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</si>
  <si>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</si>
  <si>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</si>
  <si>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</si>
  <si>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</si>
  <si>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</si>
  <si>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</si>
  <si>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</si>
  <si>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</si>
  <si>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</si>
  <si>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</si>
  <si>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</si>
  <si>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</si>
  <si>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</si>
  <si>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</si>
  <si>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</si>
  <si>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</si>
  <si>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</si>
  <si>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</si>
  <si>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</si>
  <si>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</si>
  <si>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</si>
  <si>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</si>
  <si>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</si>
  <si>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</si>
  <si>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</si>
  <si>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</si>
  <si>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</si>
  <si>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</si>
  <si>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05 - Sanační zásahy na zeleni, část B1</t>
  </si>
  <si>
    <t>STA</t>
  </si>
  <si>
    <t>1</t>
  </si>
  <si>
    <t>{aa8c12a9-2b3f-48fa-9d5b-b628ae207923}</t>
  </si>
  <si>
    <t>2</t>
  </si>
  <si>
    <t>KRYCÍ LIST SOUPISU PRACÍ</t>
  </si>
  <si>
    <t>Objekt:</t>
  </si>
  <si>
    <t>01 - SO 05 - Sanační zásahy na zeleni, část B1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</si>
  <si>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</si>
  <si>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</si>
  <si>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</si>
  <si>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</si>
  <si>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</si>
  <si>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11 - Zemní práce - přípravné a přidružené práce</t>
  </si>
  <si>
    <t xml:space="preserve">    16 - Zemní práce - přemístění stromů</t>
  </si>
  <si>
    <t xml:space="preserve">    18 - Zemní práce - řezy na dřevinách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</si>
  <si>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</si>
  <si>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</si>
  <si>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</si>
  <si>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</si>
  <si>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</si>
  <si>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</si>
  <si>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</si>
  <si>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</si>
  <si>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</si>
  <si>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</si>
  <si>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</si>
  <si>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</si>
  <si>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</si>
  <si>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</si>
  <si>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</si>
  <si>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</si>
  <si>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</si>
  <si>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</t>
  </si>
  <si>
    <t>Zemní práce - přípravné a přidružené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</si>
  <si>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</si>
  <si>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</si>
  <si>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</si>
  <si>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</si>
  <si>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2021 01</t>
  </si>
  <si>
    <t>4</t>
  </si>
  <si>
    <t>1351667534</t>
  </si>
  <si>
    <t>VV</t>
  </si>
  <si>
    <t>"197 (6 m2)" 6</t>
  </si>
  <si>
    <t>Součet</t>
  </si>
  <si>
    <t>112151352</t>
  </si>
  <si>
    <t>Pokácení stromu postupné se spouštěním částí kmene a koruny o průměru na řezné ploše pařezu přes 200 do 300 mm</t>
  </si>
  <si>
    <t>kus</t>
  </si>
  <si>
    <t>1740226077</t>
  </si>
  <si>
    <t>"Číslo dřeviny 194, 195, 206" 3</t>
  </si>
  <si>
    <t>3</t>
  </si>
  <si>
    <t>112151353</t>
  </si>
  <si>
    <t>Pokácení stromu postupné se spouštěním částí kmene a koruny o průměru na řezné ploše pařezu přes 300 do 400 mm</t>
  </si>
  <si>
    <t>-672383892</t>
  </si>
  <si>
    <t>"Číslo dřeviny 202,205"2</t>
  </si>
  <si>
    <t>112151354</t>
  </si>
  <si>
    <t>Pokácení stromu postupné se spouštěním částí kmene a koruny o průměru na řezné ploše pařezu přes 400 do 500 mm</t>
  </si>
  <si>
    <t>1529730487</t>
  </si>
  <si>
    <t>"Číslo dřeviny 201" 1</t>
  </si>
  <si>
    <t>5</t>
  </si>
  <si>
    <t>112151355</t>
  </si>
  <si>
    <t>Pokácení stromu postupné se spouštěním částí kmene a koruny o průměru na řezné ploše pařezu přes 500 do 600 mm</t>
  </si>
  <si>
    <t>-1661033615</t>
  </si>
  <si>
    <t>"Číslo dřeviny 223" 1</t>
  </si>
  <si>
    <t>6</t>
  </si>
  <si>
    <t>112151359</t>
  </si>
  <si>
    <t>Pokácení stromu postupné se spouštěním částí kmene a koruny o průměru na řezné ploše pařezu přes 900 do 1000 mm</t>
  </si>
  <si>
    <t>1243039558</t>
  </si>
  <si>
    <t>"Číslo dřeviny 210"1</t>
  </si>
  <si>
    <t>7</t>
  </si>
  <si>
    <t>112151360</t>
  </si>
  <si>
    <t>Pokácení stromu postupné se spouštěním částí kmene a koruny o průměru na řezné ploše pařezu přes 1000 do 1100 mm</t>
  </si>
  <si>
    <t>1243612764</t>
  </si>
  <si>
    <t>"Číslo dřeviny 211"1</t>
  </si>
  <si>
    <t>8</t>
  </si>
  <si>
    <t>112251222</t>
  </si>
  <si>
    <t>Odstranění pařezů na svahu do 1:2 odfrézováním do hloubky 0,5 m</t>
  </si>
  <si>
    <t>741844043</t>
  </si>
  <si>
    <t>3,14*0,15*0,15*3</t>
  </si>
  <si>
    <t>3,14*0,20*0,20*2</t>
  </si>
  <si>
    <t>3,14*0,25*0,25*1</t>
  </si>
  <si>
    <t>3,14*0,30*0,30*1</t>
  </si>
  <si>
    <t>3,14*0,50*0,50*1</t>
  </si>
  <si>
    <t>3,14*0,55*0,55*1</t>
  </si>
  <si>
    <t>9</t>
  </si>
  <si>
    <t>122911111</t>
  </si>
  <si>
    <t>Odstranění vyfrézované dřevní hmoty hloubky do 200 mm v rovině nebo na svahu do 1:5</t>
  </si>
  <si>
    <t>933162511</t>
  </si>
  <si>
    <t>10</t>
  </si>
  <si>
    <t>162301981</t>
  </si>
  <si>
    <t>Vodorovné přemístění smýcených křovin Příplatek k ceně za každých dalších i započatých 1 000 m</t>
  </si>
  <si>
    <t>-1780189660</t>
  </si>
  <si>
    <t>"Přepočtené koeficientem množství" (6+2,677)*1,03</t>
  </si>
  <si>
    <t>183403153</t>
  </si>
  <si>
    <t>Obdělání půdy hrabáním v rovině nebo na svahu do 1:5</t>
  </si>
  <si>
    <t>-1182449730</t>
  </si>
  <si>
    <t>(6+2,677)*1,03</t>
  </si>
  <si>
    <t>12</t>
  </si>
  <si>
    <t>183403161</t>
  </si>
  <si>
    <t>Obdělání půdy válením v rovině nebo na svahu do 1:5</t>
  </si>
  <si>
    <t>935825396</t>
  </si>
  <si>
    <t>13</t>
  </si>
  <si>
    <t>185803111</t>
  </si>
  <si>
    <t>Ošetření trávníku jednorázové v rovině nebo na svahu do 1:5</t>
  </si>
  <si>
    <t>-1202311813</t>
  </si>
  <si>
    <t>14</t>
  </si>
  <si>
    <t>185851121</t>
  </si>
  <si>
    <t>Dovoz vody pro zálivku rostlin na vzdálenost do 1000 m</t>
  </si>
  <si>
    <t>m3</t>
  </si>
  <si>
    <t>1695009080</t>
  </si>
  <si>
    <t>8,937*0,005</t>
  </si>
  <si>
    <t>185851129</t>
  </si>
  <si>
    <t>Dovoz vody pro zálivku rostlin Příplatek k ceně za každých dalších i započatých 1000 m</t>
  </si>
  <si>
    <t>1820680741</t>
  </si>
  <si>
    <t>16</t>
  </si>
  <si>
    <t>M</t>
  </si>
  <si>
    <t>08211321</t>
  </si>
  <si>
    <t>voda pitná pro ostatní odběratele</t>
  </si>
  <si>
    <t>-576910220</t>
  </si>
  <si>
    <t>Zemní práce - přemístění stromů</t>
  </si>
  <si>
    <t>17</t>
  </si>
  <si>
    <t>162201401</t>
  </si>
  <si>
    <t>Vodorovné přemístění větví, kmenů nebo pařezů s naložením, složením a dopravou do 1000 m větví stromů listnatých, průměru kmene přes 100 do 300 mm</t>
  </si>
  <si>
    <t>-858273040</t>
  </si>
  <si>
    <t>"Číslo dřeviny 194, 195"2</t>
  </si>
  <si>
    <t>18</t>
  </si>
  <si>
    <t>162201403</t>
  </si>
  <si>
    <t>Vodorovné přemístění větví, kmenů nebo pařezů s naložením, složením a dopravou do 1000 m větví stromů listnatých, průměru kmene přes 500 do 700 mm</t>
  </si>
  <si>
    <t>191357964</t>
  </si>
  <si>
    <t>"VĚTVE Z OŘEZŮ" 16</t>
  </si>
  <si>
    <t>19</t>
  </si>
  <si>
    <t>162201500</t>
  </si>
  <si>
    <t>Vodorovné přemístění větví, kmenů nebo pařezů s naložením, složením a dopravou do 1000 m větví stromů listnatých, průměru kmene přes 900 do 1100 mm</t>
  </si>
  <si>
    <t>-1809411500</t>
  </si>
  <si>
    <t>"STROM ČÍSLO 210,211"2</t>
  </si>
  <si>
    <t>20</t>
  </si>
  <si>
    <t>162201405</t>
  </si>
  <si>
    <t>Vodorovné přemístění větví, kmenů nebo pařezů s naložením, složením a dopravou do 1000 m větví stromů jehličnatých, průměru kmene přes 100 do 300 mm</t>
  </si>
  <si>
    <t>-1195970902</t>
  </si>
  <si>
    <t>"Číslo dřeviny 206"1</t>
  </si>
  <si>
    <t>162201406</t>
  </si>
  <si>
    <t>Vodorovné přemístění větví, kmenů nebo pařezů s naložením, složením a dopravou do 1000 m větví stromů jehličnatých, průměru kmene přes 300 do 500 mm</t>
  </si>
  <si>
    <t>-484048185</t>
  </si>
  <si>
    <t>"Číslo dřeviny 202, 205, 201"3</t>
  </si>
  <si>
    <t>22</t>
  </si>
  <si>
    <t>162201411</t>
  </si>
  <si>
    <t>Vodorovné přemístění větví, kmenů nebo pařezů s naložením, složením a dopravou do 1000 m kmenů stromů listnatých, průměru přes 100 do 300 mm</t>
  </si>
  <si>
    <t>387392839</t>
  </si>
  <si>
    <t>Číslo dřeviny 194</t>
  </si>
  <si>
    <t>Číslo dřeviny 195</t>
  </si>
  <si>
    <t>23</t>
  </si>
  <si>
    <t>162201413</t>
  </si>
  <si>
    <t>Vodorovné přemístění větví, kmenů nebo pařezů s naložením, složením a dopravou do 1000 m kmenů stromů listnatých, průměru přes 500 do 700 mm</t>
  </si>
  <si>
    <t>653163386</t>
  </si>
  <si>
    <t>"Číslo dřeviny 223"1</t>
  </si>
  <si>
    <t>24</t>
  </si>
  <si>
    <t>162201510</t>
  </si>
  <si>
    <t>Vodorovné přemístění větví, kmenů nebo pařezů s naložením, složením a dopravou do 1000 m kmenů stromů listnatých, průměru přes 900 do 1100 mm</t>
  </si>
  <si>
    <t>-2042163848</t>
  </si>
  <si>
    <t>"Číslo dřeviny 210,211"2</t>
  </si>
  <si>
    <t>25</t>
  </si>
  <si>
    <t>162201415</t>
  </si>
  <si>
    <t>Vodorovné přemístění větví, kmenů nebo pařezů s naložením, složením a dopravou do 1000 m kmenů stromů jehličnatých, průměru přes 100 do 300 mm</t>
  </si>
  <si>
    <t>1866905173</t>
  </si>
  <si>
    <t>26</t>
  </si>
  <si>
    <t>162201416</t>
  </si>
  <si>
    <t>Vodorovné přemístění větví, kmenů nebo pařezů s naložením, složením a dopravou do 1000 m kmenů stromů jehličnatých, průměru přes 300 do 500 mm</t>
  </si>
  <si>
    <t>1056619978</t>
  </si>
  <si>
    <t>Zemní práce - řezy na dřevinách</t>
  </si>
  <si>
    <t>27</t>
  </si>
  <si>
    <t>181151113</t>
  </si>
  <si>
    <t>Úprava zrnitosti zemin pláně rozpojením balvanů strojně v rovině nebo ve svahu sklonu do 1 : 5 při souvislé ploše do 500 m2 v hornině třídy těžitelnosti I a II, skupiny 1 až 4, tl. vrstvy přes 150 do 200 mm</t>
  </si>
  <si>
    <t>-1571857622</t>
  </si>
  <si>
    <t>8,937*1,03</t>
  </si>
  <si>
    <t>28</t>
  </si>
  <si>
    <t>10364101</t>
  </si>
  <si>
    <t xml:space="preserve">zemina pro terénní úpravy -  ornice</t>
  </si>
  <si>
    <t>t</t>
  </si>
  <si>
    <t>380719008</t>
  </si>
  <si>
    <t>(8,977*0,5)*1,8</t>
  </si>
  <si>
    <t>29</t>
  </si>
  <si>
    <t>181411131</t>
  </si>
  <si>
    <t>Založení trávníku na půdě předem připravené plochy do 1000 m2 výsevem včetně utažení parkového v rovině nebo na svahu do 1:5</t>
  </si>
  <si>
    <t>-337315875</t>
  </si>
  <si>
    <t>30</t>
  </si>
  <si>
    <t>00572410</t>
  </si>
  <si>
    <t>osivo směs travní parková</t>
  </si>
  <si>
    <t>kg</t>
  </si>
  <si>
    <t>-404528711</t>
  </si>
  <si>
    <t xml:space="preserve"> "Přepočtené koeficientem množství"8,937*0,035</t>
  </si>
  <si>
    <t>31</t>
  </si>
  <si>
    <t>184818312</t>
  </si>
  <si>
    <t>Instalace bezpečnostních vazeb pro zajištění koruny stromu dynamická přes 1 do 3 lan</t>
  </si>
  <si>
    <t>1028366185</t>
  </si>
  <si>
    <t>"Čísla dřevin určených k provedení vazby 204, 215" 2</t>
  </si>
  <si>
    <t>32</t>
  </si>
  <si>
    <t>67543204</t>
  </si>
  <si>
    <t>vazba stromu bezpečnostní dynamická nosnost lana 4t</t>
  </si>
  <si>
    <t>sada</t>
  </si>
  <si>
    <t>357401829</t>
  </si>
  <si>
    <t>"Přepočtené koeficientem množství" 2*3</t>
  </si>
  <si>
    <t>33</t>
  </si>
  <si>
    <t>184852133</t>
  </si>
  <si>
    <t>Řez stromů prováděný lezeckou technikou bezpečnostní (S-RB), plocha koruny stromu do 30 m2</t>
  </si>
  <si>
    <t>-57986181</t>
  </si>
  <si>
    <t>"Čísla dřevin určených k bezpečnostnímu řezu 180(16M2)"1</t>
  </si>
  <si>
    <t>34</t>
  </si>
  <si>
    <t>184852233</t>
  </si>
  <si>
    <t>Řez stromů prováděný lezeckou technikou zdravotní (S-RZ), plocha koruny stromu do 30 m2</t>
  </si>
  <si>
    <t>956303950</t>
  </si>
  <si>
    <t>"Čísla dřevin určených ke zdravotnímu řezu"</t>
  </si>
  <si>
    <t>"188 (13 m2), 204 (28 m2), 208 (20 m2), 209 (24 m2), 212 (10 m2), 213 (10 m2), 214 (28 m2), 216 (16 m2) "8</t>
  </si>
  <si>
    <t>35</t>
  </si>
  <si>
    <t>184852234</t>
  </si>
  <si>
    <t>Řez stromů prováděný lezeckou technikou zdravotní (S-RZ), plocha koruny stromu přes 30 do 60 m2</t>
  </si>
  <si>
    <t>CS ÚRS 2020 02</t>
  </si>
  <si>
    <t>-1352327585</t>
  </si>
  <si>
    <t xml:space="preserve">" 179 (39 m2), 187 (50 m2), 193 (33 m2), 198 (44 m2), 199 (44 m2), 207 (39 m2), 215 (39 m2)" </t>
  </si>
  <si>
    <t>997</t>
  </si>
  <si>
    <t>Přesun sutě</t>
  </si>
  <si>
    <t>36</t>
  </si>
  <si>
    <t>990001</t>
  </si>
  <si>
    <t>Poplatek za likvidaci kmenů a větví stromů</t>
  </si>
  <si>
    <t>ks</t>
  </si>
  <si>
    <t>VLASTNÍ</t>
  </si>
  <si>
    <t>1258200603</t>
  </si>
  <si>
    <t>37</t>
  </si>
  <si>
    <t>990002</t>
  </si>
  <si>
    <t>Poplatek za likvidaci větví ořezaných stromů</t>
  </si>
  <si>
    <t>1857631764</t>
  </si>
  <si>
    <t>16+9</t>
  </si>
  <si>
    <t>38</t>
  </si>
  <si>
    <t>990003</t>
  </si>
  <si>
    <t>Poplatek za likvidaci keřů</t>
  </si>
  <si>
    <t>-1754449601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</si>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</sst>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2021-24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Regenerace sídliště Školská čtvrť ve Frenštátu pod Radhoštěm – II. 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Frenštát pod Radhoštěm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26. 4. 2021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Frenštát pod Radhoštěm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Ing. Romana Šašinková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Pavel Klus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24.7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SO 05 - Sanační zása...'!J30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'01 - SO 05 - Sanační zása...'!P84</f>
        <v>0</v>
      </c>
      <c r="AV55" s="121">
        <f>'01 - SO 05 - Sanační zása...'!J33</f>
        <v>0</v>
      </c>
      <c r="AW55" s="121">
        <f>'01 - SO 05 - Sanační zása...'!J34</f>
        <v>0</v>
      </c>
      <c r="AX55" s="121">
        <f>'01 - SO 05 - Sanační zása...'!J35</f>
        <v>0</v>
      </c>
      <c r="AY55" s="121">
        <f>'01 - SO 05 - Sanační zása...'!J36</f>
        <v>0</v>
      </c>
      <c r="AZ55" s="121">
        <f>'01 - SO 05 - Sanační zása...'!F33</f>
        <v>0</v>
      </c>
      <c r="BA55" s="121">
        <f>'01 - SO 05 - Sanační zása...'!F34</f>
        <v>0</v>
      </c>
      <c r="BB55" s="121">
        <f>'01 - SO 05 - Sanační zása...'!F35</f>
        <v>0</v>
      </c>
      <c r="BC55" s="121">
        <f>'01 - SO 05 - Sanační zása...'!F36</f>
        <v>0</v>
      </c>
      <c r="BD55" s="123">
        <f>'01 - SO 05 - Sanační zása...'!F37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7kP91HSBoQwxsuMVRBhp1PmpWR4bGNI1bpiSXM1e6XhjoMyYXm1+RQIKvT+oZhV6IW8kFdRAx8UMaaV2yngJow==" hashValue="1aD6/3kpIDxNhPkLnyGK2H/8a7ycQnHCEfB8pXASCwP0oTfoGHw50ENC6C8ZJnXVkKKW4EZ2oK4iCoOOuptnL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SO 05 - Sanační zás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84</v>
      </c>
    </row>
    <row r="4" s="1" customFormat="1" ht="24.96" customHeight="1">
      <c r="B4" s="21"/>
      <c r="D4" s="127" t="s">
        <v>85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Regenerace sídliště Školská čtvrť ve Frenštátu pod Radhoštěm – II. etapa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86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87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26. 4. 2021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19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30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32</v>
      </c>
      <c r="E20" s="39"/>
      <c r="F20" s="39"/>
      <c r="G20" s="39"/>
      <c r="H20" s="39"/>
      <c r="I20" s="129" t="s">
        <v>26</v>
      </c>
      <c r="J20" s="133" t="s">
        <v>33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34</v>
      </c>
      <c r="F21" s="39"/>
      <c r="G21" s="39"/>
      <c r="H21" s="39"/>
      <c r="I21" s="129" t="s">
        <v>29</v>
      </c>
      <c r="J21" s="133" t="s">
        <v>19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36</v>
      </c>
      <c r="E23" s="39"/>
      <c r="F23" s="39"/>
      <c r="G23" s="39"/>
      <c r="H23" s="39"/>
      <c r="I23" s="129" t="s">
        <v>26</v>
      </c>
      <c r="J23" s="133" t="s">
        <v>19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37</v>
      </c>
      <c r="F24" s="39"/>
      <c r="G24" s="39"/>
      <c r="H24" s="39"/>
      <c r="I24" s="129" t="s">
        <v>29</v>
      </c>
      <c r="J24" s="133" t="s">
        <v>19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38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40</v>
      </c>
      <c r="E30" s="39"/>
      <c r="F30" s="39"/>
      <c r="G30" s="39"/>
      <c r="H30" s="39"/>
      <c r="I30" s="39"/>
      <c r="J30" s="141">
        <f>ROUND(J84,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42</v>
      </c>
      <c r="G32" s="39"/>
      <c r="H32" s="39"/>
      <c r="I32" s="142" t="s">
        <v>41</v>
      </c>
      <c r="J32" s="142" t="s">
        <v>43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44</v>
      </c>
      <c r="E33" s="129" t="s">
        <v>45</v>
      </c>
      <c r="F33" s="144">
        <f>ROUND((SUM(BE84:BE215)),  2)</f>
        <v>0</v>
      </c>
      <c r="G33" s="39"/>
      <c r="H33" s="39"/>
      <c r="I33" s="145">
        <v>0.20999999999999999</v>
      </c>
      <c r="J33" s="144">
        <f>ROUND(((SUM(BE84:BE215))*I33),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46</v>
      </c>
      <c r="F34" s="144">
        <f>ROUND((SUM(BF84:BF215)),  2)</f>
        <v>0</v>
      </c>
      <c r="G34" s="39"/>
      <c r="H34" s="39"/>
      <c r="I34" s="145">
        <v>0.14999999999999999</v>
      </c>
      <c r="J34" s="144">
        <f>ROUND(((SUM(BF84:BF215))*I34),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47</v>
      </c>
      <c r="F35" s="144">
        <f>ROUND((SUM(BG84:BG215)),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48</v>
      </c>
      <c r="F36" s="144">
        <f>ROUND((SUM(BH84:BH215)),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49</v>
      </c>
      <c r="F37" s="144">
        <f>ROUND((SUM(BI84:BI215)),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Regenerace sídliště Školská čtvrť ve Frenštátu pod Radhoštěm – II. etapa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SO 05 - Sanační zásahy na zeleni, část B1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Frenštát pod Radhoštěm</v>
      </c>
      <c r="G52" s="41"/>
      <c r="H52" s="41"/>
      <c r="I52" s="33" t="s">
        <v>23</v>
      </c>
      <c r="J52" s="73" t="str">
        <f>IF(J12="","",J12)</f>
        <v>26. 4. 2021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Frenštát pod Radhoštěm</v>
      </c>
      <c r="G54" s="41"/>
      <c r="H54" s="41"/>
      <c r="I54" s="33" t="s">
        <v>32</v>
      </c>
      <c r="J54" s="37" t="str">
        <f>E21</f>
        <v>Ing. Romana Šašinková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Pavel Klus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72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91</v>
      </c>
    </row>
    <row r="60" s="9" customFormat="1" ht="24.96" customHeight="1">
      <c r="A60" s="9"/>
      <c r="B60" s="162"/>
      <c r="C60" s="163"/>
      <c r="D60" s="164" t="s">
        <v>92</v>
      </c>
      <c r="E60" s="165"/>
      <c r="F60" s="165"/>
      <c r="G60" s="165"/>
      <c r="H60" s="165"/>
      <c r="I60" s="165"/>
      <c r="J60" s="166">
        <f>J85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93</v>
      </c>
      <c r="E61" s="171"/>
      <c r="F61" s="171"/>
      <c r="G61" s="171"/>
      <c r="H61" s="171"/>
      <c r="I61" s="171"/>
      <c r="J61" s="172">
        <f>J86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94</v>
      </c>
      <c r="E62" s="171"/>
      <c r="F62" s="171"/>
      <c r="G62" s="171"/>
      <c r="H62" s="171"/>
      <c r="I62" s="171"/>
      <c r="J62" s="172">
        <f>J145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95</v>
      </c>
      <c r="E63" s="171"/>
      <c r="F63" s="171"/>
      <c r="G63" s="171"/>
      <c r="H63" s="171"/>
      <c r="I63" s="171"/>
      <c r="J63" s="172">
        <f>J180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96</v>
      </c>
      <c r="E64" s="171"/>
      <c r="F64" s="171"/>
      <c r="G64" s="171"/>
      <c r="H64" s="171"/>
      <c r="I64" s="171"/>
      <c r="J64" s="172">
        <f>J210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1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1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1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97</v>
      </c>
      <c r="D71" s="41"/>
      <c r="E71" s="41"/>
      <c r="F71" s="41"/>
      <c r="G71" s="41"/>
      <c r="H71" s="41"/>
      <c r="I71" s="41"/>
      <c r="J71" s="41"/>
      <c r="K71" s="41"/>
      <c r="L71" s="131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1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57" t="str">
        <f>E7</f>
        <v>Regenerace sídliště Školská čtvrť ve Frenštátu pod Radhoštěm – II. etapa</v>
      </c>
      <c r="F74" s="33"/>
      <c r="G74" s="33"/>
      <c r="H74" s="33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86</v>
      </c>
      <c r="D75" s="41"/>
      <c r="E75" s="41"/>
      <c r="F75" s="41"/>
      <c r="G75" s="41"/>
      <c r="H75" s="41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01 - SO 05 - Sanační zásahy na zeleni, část B1</v>
      </c>
      <c r="F76" s="41"/>
      <c r="G76" s="41"/>
      <c r="H76" s="41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Frenštát pod Radhoštěm</v>
      </c>
      <c r="G78" s="41"/>
      <c r="H78" s="41"/>
      <c r="I78" s="33" t="s">
        <v>23</v>
      </c>
      <c r="J78" s="73" t="str">
        <f>IF(J12="","",J12)</f>
        <v>26. 4. 2021</v>
      </c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Město Frenštát pod Radhoštěm</v>
      </c>
      <c r="G80" s="41"/>
      <c r="H80" s="41"/>
      <c r="I80" s="33" t="s">
        <v>32</v>
      </c>
      <c r="J80" s="37" t="str">
        <f>E21</f>
        <v>Ing. Romana Šašinková</v>
      </c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36</v>
      </c>
      <c r="J81" s="37" t="str">
        <f>E24</f>
        <v>Pavel Klus</v>
      </c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4"/>
      <c r="B83" s="175"/>
      <c r="C83" s="176" t="s">
        <v>98</v>
      </c>
      <c r="D83" s="177" t="s">
        <v>59</v>
      </c>
      <c r="E83" s="177" t="s">
        <v>55</v>
      </c>
      <c r="F83" s="177" t="s">
        <v>56</v>
      </c>
      <c r="G83" s="177" t="s">
        <v>99</v>
      </c>
      <c r="H83" s="177" t="s">
        <v>100</v>
      </c>
      <c r="I83" s="177" t="s">
        <v>101</v>
      </c>
      <c r="J83" s="177" t="s">
        <v>90</v>
      </c>
      <c r="K83" s="178" t="s">
        <v>102</v>
      </c>
      <c r="L83" s="179"/>
      <c r="M83" s="93" t="s">
        <v>19</v>
      </c>
      <c r="N83" s="94" t="s">
        <v>44</v>
      </c>
      <c r="O83" s="94" t="s">
        <v>103</v>
      </c>
      <c r="P83" s="94" t="s">
        <v>104</v>
      </c>
      <c r="Q83" s="94" t="s">
        <v>105</v>
      </c>
      <c r="R83" s="94" t="s">
        <v>106</v>
      </c>
      <c r="S83" s="94" t="s">
        <v>107</v>
      </c>
      <c r="T83" s="95" t="s">
        <v>108</v>
      </c>
      <c r="U83" s="174"/>
      <c r="V83" s="174"/>
      <c r="W83" s="174"/>
      <c r="X83" s="174"/>
      <c r="Y83" s="174"/>
      <c r="Z83" s="174"/>
      <c r="AA83" s="174"/>
      <c r="AB83" s="174"/>
      <c r="AC83" s="174"/>
      <c r="AD83" s="174"/>
      <c r="AE83" s="174"/>
    </row>
    <row r="84" s="2" customFormat="1" ht="22.8" customHeight="1">
      <c r="A84" s="39"/>
      <c r="B84" s="40"/>
      <c r="C84" s="100" t="s">
        <v>109</v>
      </c>
      <c r="D84" s="41"/>
      <c r="E84" s="41"/>
      <c r="F84" s="41"/>
      <c r="G84" s="41"/>
      <c r="H84" s="41"/>
      <c r="I84" s="41"/>
      <c r="J84" s="180">
        <f>BK84</f>
        <v>0</v>
      </c>
      <c r="K84" s="41"/>
      <c r="L84" s="45"/>
      <c r="M84" s="96"/>
      <c r="N84" s="181"/>
      <c r="O84" s="97"/>
      <c r="P84" s="182">
        <f>P85</f>
        <v>0</v>
      </c>
      <c r="Q84" s="97"/>
      <c r="R84" s="182">
        <f>R85</f>
        <v>8.151313</v>
      </c>
      <c r="S84" s="97"/>
      <c r="T84" s="183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73</v>
      </c>
      <c r="AU84" s="18" t="s">
        <v>91</v>
      </c>
      <c r="BK84" s="184">
        <f>BK85</f>
        <v>0</v>
      </c>
    </row>
    <row r="85" s="12" customFormat="1" ht="25.92" customHeight="1">
      <c r="A85" s="12"/>
      <c r="B85" s="185"/>
      <c r="C85" s="186"/>
      <c r="D85" s="187" t="s">
        <v>73</v>
      </c>
      <c r="E85" s="188" t="s">
        <v>110</v>
      </c>
      <c r="F85" s="188" t="s">
        <v>111</v>
      </c>
      <c r="G85" s="186"/>
      <c r="H85" s="186"/>
      <c r="I85" s="189"/>
      <c r="J85" s="190">
        <f>BK85</f>
        <v>0</v>
      </c>
      <c r="K85" s="186"/>
      <c r="L85" s="191"/>
      <c r="M85" s="192"/>
      <c r="N85" s="193"/>
      <c r="O85" s="193"/>
      <c r="P85" s="194">
        <f>P86+P145+P180+P210</f>
        <v>0</v>
      </c>
      <c r="Q85" s="193"/>
      <c r="R85" s="194">
        <f>R86+R145+R180+R210</f>
        <v>8.151313</v>
      </c>
      <c r="S85" s="193"/>
      <c r="T85" s="195">
        <f>T86+T145+T180+T210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6" t="s">
        <v>82</v>
      </c>
      <c r="AT85" s="197" t="s">
        <v>73</v>
      </c>
      <c r="AU85" s="197" t="s">
        <v>74</v>
      </c>
      <c r="AY85" s="196" t="s">
        <v>112</v>
      </c>
      <c r="BK85" s="198">
        <f>BK86+BK145+BK180+BK210</f>
        <v>0</v>
      </c>
    </row>
    <row r="86" s="12" customFormat="1" ht="22.8" customHeight="1">
      <c r="A86" s="12"/>
      <c r="B86" s="185"/>
      <c r="C86" s="186"/>
      <c r="D86" s="187" t="s">
        <v>73</v>
      </c>
      <c r="E86" s="199" t="s">
        <v>113</v>
      </c>
      <c r="F86" s="199" t="s">
        <v>114</v>
      </c>
      <c r="G86" s="186"/>
      <c r="H86" s="186"/>
      <c r="I86" s="189"/>
      <c r="J86" s="200">
        <f>BK86</f>
        <v>0</v>
      </c>
      <c r="K86" s="186"/>
      <c r="L86" s="191"/>
      <c r="M86" s="192"/>
      <c r="N86" s="193"/>
      <c r="O86" s="193"/>
      <c r="P86" s="194">
        <f>SUM(P87:P144)</f>
        <v>0</v>
      </c>
      <c r="Q86" s="193"/>
      <c r="R86" s="194">
        <f>SUM(R87:R144)</f>
        <v>0</v>
      </c>
      <c r="S86" s="193"/>
      <c r="T86" s="195">
        <f>SUM(T87:T144)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6" t="s">
        <v>82</v>
      </c>
      <c r="AT86" s="197" t="s">
        <v>73</v>
      </c>
      <c r="AU86" s="197" t="s">
        <v>82</v>
      </c>
      <c r="AY86" s="196" t="s">
        <v>112</v>
      </c>
      <c r="BK86" s="198">
        <f>SUM(BK87:BK144)</f>
        <v>0</v>
      </c>
    </row>
    <row r="87" s="2" customFormat="1">
      <c r="A87" s="39"/>
      <c r="B87" s="40"/>
      <c r="C87" s="201" t="s">
        <v>82</v>
      </c>
      <c r="D87" s="201" t="s">
        <v>115</v>
      </c>
      <c r="E87" s="202" t="s">
        <v>116</v>
      </c>
      <c r="F87" s="203" t="s">
        <v>117</v>
      </c>
      <c r="G87" s="204" t="s">
        <v>118</v>
      </c>
      <c r="H87" s="205">
        <v>6</v>
      </c>
      <c r="I87" s="206"/>
      <c r="J87" s="207">
        <f>ROUND(I87*H87,2)</f>
        <v>0</v>
      </c>
      <c r="K87" s="203" t="s">
        <v>119</v>
      </c>
      <c r="L87" s="45"/>
      <c r="M87" s="208" t="s">
        <v>19</v>
      </c>
      <c r="N87" s="209" t="s">
        <v>45</v>
      </c>
      <c r="O87" s="85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2" t="s">
        <v>120</v>
      </c>
      <c r="AT87" s="212" t="s">
        <v>115</v>
      </c>
      <c r="AU87" s="212" t="s">
        <v>84</v>
      </c>
      <c r="AY87" s="18" t="s">
        <v>112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8" t="s">
        <v>82</v>
      </c>
      <c r="BK87" s="213">
        <f>ROUND(I87*H87,2)</f>
        <v>0</v>
      </c>
      <c r="BL87" s="18" t="s">
        <v>120</v>
      </c>
      <c r="BM87" s="212" t="s">
        <v>121</v>
      </c>
    </row>
    <row r="88" s="13" customFormat="1">
      <c r="A88" s="13"/>
      <c r="B88" s="214"/>
      <c r="C88" s="215"/>
      <c r="D88" s="216" t="s">
        <v>122</v>
      </c>
      <c r="E88" s="217" t="s">
        <v>19</v>
      </c>
      <c r="F88" s="218" t="s">
        <v>123</v>
      </c>
      <c r="G88" s="215"/>
      <c r="H88" s="219">
        <v>6</v>
      </c>
      <c r="I88" s="220"/>
      <c r="J88" s="215"/>
      <c r="K88" s="215"/>
      <c r="L88" s="221"/>
      <c r="M88" s="222"/>
      <c r="N88" s="223"/>
      <c r="O88" s="223"/>
      <c r="P88" s="223"/>
      <c r="Q88" s="223"/>
      <c r="R88" s="223"/>
      <c r="S88" s="223"/>
      <c r="T88" s="22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5" t="s">
        <v>122</v>
      </c>
      <c r="AU88" s="225" t="s">
        <v>84</v>
      </c>
      <c r="AV88" s="13" t="s">
        <v>84</v>
      </c>
      <c r="AW88" s="13" t="s">
        <v>35</v>
      </c>
      <c r="AX88" s="13" t="s">
        <v>74</v>
      </c>
      <c r="AY88" s="225" t="s">
        <v>112</v>
      </c>
    </row>
    <row r="89" s="14" customFormat="1">
      <c r="A89" s="14"/>
      <c r="B89" s="226"/>
      <c r="C89" s="227"/>
      <c r="D89" s="216" t="s">
        <v>122</v>
      </c>
      <c r="E89" s="228" t="s">
        <v>19</v>
      </c>
      <c r="F89" s="229" t="s">
        <v>124</v>
      </c>
      <c r="G89" s="227"/>
      <c r="H89" s="230">
        <v>6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6" t="s">
        <v>122</v>
      </c>
      <c r="AU89" s="236" t="s">
        <v>84</v>
      </c>
      <c r="AV89" s="14" t="s">
        <v>120</v>
      </c>
      <c r="AW89" s="14" t="s">
        <v>35</v>
      </c>
      <c r="AX89" s="14" t="s">
        <v>82</v>
      </c>
      <c r="AY89" s="236" t="s">
        <v>112</v>
      </c>
    </row>
    <row r="90" s="2" customFormat="1">
      <c r="A90" s="39"/>
      <c r="B90" s="40"/>
      <c r="C90" s="201" t="s">
        <v>84</v>
      </c>
      <c r="D90" s="201" t="s">
        <v>115</v>
      </c>
      <c r="E90" s="202" t="s">
        <v>125</v>
      </c>
      <c r="F90" s="203" t="s">
        <v>126</v>
      </c>
      <c r="G90" s="204" t="s">
        <v>127</v>
      </c>
      <c r="H90" s="205">
        <v>3</v>
      </c>
      <c r="I90" s="206"/>
      <c r="J90" s="207">
        <f>ROUND(I90*H90,2)</f>
        <v>0</v>
      </c>
      <c r="K90" s="203" t="s">
        <v>119</v>
      </c>
      <c r="L90" s="45"/>
      <c r="M90" s="208" t="s">
        <v>19</v>
      </c>
      <c r="N90" s="209" t="s">
        <v>45</v>
      </c>
      <c r="O90" s="85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2" t="s">
        <v>120</v>
      </c>
      <c r="AT90" s="212" t="s">
        <v>115</v>
      </c>
      <c r="AU90" s="212" t="s">
        <v>84</v>
      </c>
      <c r="AY90" s="18" t="s">
        <v>112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8" t="s">
        <v>82</v>
      </c>
      <c r="BK90" s="213">
        <f>ROUND(I90*H90,2)</f>
        <v>0</v>
      </c>
      <c r="BL90" s="18" t="s">
        <v>120</v>
      </c>
      <c r="BM90" s="212" t="s">
        <v>128</v>
      </c>
    </row>
    <row r="91" s="13" customFormat="1">
      <c r="A91" s="13"/>
      <c r="B91" s="214"/>
      <c r="C91" s="215"/>
      <c r="D91" s="216" t="s">
        <v>122</v>
      </c>
      <c r="E91" s="217" t="s">
        <v>19</v>
      </c>
      <c r="F91" s="218" t="s">
        <v>129</v>
      </c>
      <c r="G91" s="215"/>
      <c r="H91" s="219">
        <v>3</v>
      </c>
      <c r="I91" s="220"/>
      <c r="J91" s="215"/>
      <c r="K91" s="215"/>
      <c r="L91" s="221"/>
      <c r="M91" s="222"/>
      <c r="N91" s="223"/>
      <c r="O91" s="223"/>
      <c r="P91" s="223"/>
      <c r="Q91" s="223"/>
      <c r="R91" s="223"/>
      <c r="S91" s="223"/>
      <c r="T91" s="22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5" t="s">
        <v>122</v>
      </c>
      <c r="AU91" s="225" t="s">
        <v>84</v>
      </c>
      <c r="AV91" s="13" t="s">
        <v>84</v>
      </c>
      <c r="AW91" s="13" t="s">
        <v>35</v>
      </c>
      <c r="AX91" s="13" t="s">
        <v>74</v>
      </c>
      <c r="AY91" s="225" t="s">
        <v>112</v>
      </c>
    </row>
    <row r="92" s="14" customFormat="1">
      <c r="A92" s="14"/>
      <c r="B92" s="226"/>
      <c r="C92" s="227"/>
      <c r="D92" s="216" t="s">
        <v>122</v>
      </c>
      <c r="E92" s="228" t="s">
        <v>19</v>
      </c>
      <c r="F92" s="229" t="s">
        <v>124</v>
      </c>
      <c r="G92" s="227"/>
      <c r="H92" s="230">
        <v>3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36" t="s">
        <v>122</v>
      </c>
      <c r="AU92" s="236" t="s">
        <v>84</v>
      </c>
      <c r="AV92" s="14" t="s">
        <v>120</v>
      </c>
      <c r="AW92" s="14" t="s">
        <v>35</v>
      </c>
      <c r="AX92" s="14" t="s">
        <v>82</v>
      </c>
      <c r="AY92" s="236" t="s">
        <v>112</v>
      </c>
    </row>
    <row r="93" s="2" customFormat="1">
      <c r="A93" s="39"/>
      <c r="B93" s="40"/>
      <c r="C93" s="201" t="s">
        <v>130</v>
      </c>
      <c r="D93" s="201" t="s">
        <v>115</v>
      </c>
      <c r="E93" s="202" t="s">
        <v>131</v>
      </c>
      <c r="F93" s="203" t="s">
        <v>132</v>
      </c>
      <c r="G93" s="204" t="s">
        <v>127</v>
      </c>
      <c r="H93" s="205">
        <v>2</v>
      </c>
      <c r="I93" s="206"/>
      <c r="J93" s="207">
        <f>ROUND(I93*H93,2)</f>
        <v>0</v>
      </c>
      <c r="K93" s="203" t="s">
        <v>119</v>
      </c>
      <c r="L93" s="45"/>
      <c r="M93" s="208" t="s">
        <v>19</v>
      </c>
      <c r="N93" s="209" t="s">
        <v>45</v>
      </c>
      <c r="O93" s="85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2" t="s">
        <v>120</v>
      </c>
      <c r="AT93" s="212" t="s">
        <v>115</v>
      </c>
      <c r="AU93" s="212" t="s">
        <v>84</v>
      </c>
      <c r="AY93" s="18" t="s">
        <v>112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8" t="s">
        <v>82</v>
      </c>
      <c r="BK93" s="213">
        <f>ROUND(I93*H93,2)</f>
        <v>0</v>
      </c>
      <c r="BL93" s="18" t="s">
        <v>120</v>
      </c>
      <c r="BM93" s="212" t="s">
        <v>133</v>
      </c>
    </row>
    <row r="94" s="13" customFormat="1">
      <c r="A94" s="13"/>
      <c r="B94" s="214"/>
      <c r="C94" s="215"/>
      <c r="D94" s="216" t="s">
        <v>122</v>
      </c>
      <c r="E94" s="217" t="s">
        <v>19</v>
      </c>
      <c r="F94" s="218" t="s">
        <v>134</v>
      </c>
      <c r="G94" s="215"/>
      <c r="H94" s="219">
        <v>2</v>
      </c>
      <c r="I94" s="220"/>
      <c r="J94" s="215"/>
      <c r="K94" s="215"/>
      <c r="L94" s="221"/>
      <c r="M94" s="222"/>
      <c r="N94" s="223"/>
      <c r="O94" s="223"/>
      <c r="P94" s="223"/>
      <c r="Q94" s="223"/>
      <c r="R94" s="223"/>
      <c r="S94" s="223"/>
      <c r="T94" s="22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5" t="s">
        <v>122</v>
      </c>
      <c r="AU94" s="225" t="s">
        <v>84</v>
      </c>
      <c r="AV94" s="13" t="s">
        <v>84</v>
      </c>
      <c r="AW94" s="13" t="s">
        <v>35</v>
      </c>
      <c r="AX94" s="13" t="s">
        <v>74</v>
      </c>
      <c r="AY94" s="225" t="s">
        <v>112</v>
      </c>
    </row>
    <row r="95" s="14" customFormat="1">
      <c r="A95" s="14"/>
      <c r="B95" s="226"/>
      <c r="C95" s="227"/>
      <c r="D95" s="216" t="s">
        <v>122</v>
      </c>
      <c r="E95" s="228" t="s">
        <v>19</v>
      </c>
      <c r="F95" s="229" t="s">
        <v>124</v>
      </c>
      <c r="G95" s="227"/>
      <c r="H95" s="230">
        <v>2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6" t="s">
        <v>122</v>
      </c>
      <c r="AU95" s="236" t="s">
        <v>84</v>
      </c>
      <c r="AV95" s="14" t="s">
        <v>120</v>
      </c>
      <c r="AW95" s="14" t="s">
        <v>35</v>
      </c>
      <c r="AX95" s="14" t="s">
        <v>82</v>
      </c>
      <c r="AY95" s="236" t="s">
        <v>112</v>
      </c>
    </row>
    <row r="96" s="2" customFormat="1">
      <c r="A96" s="39"/>
      <c r="B96" s="40"/>
      <c r="C96" s="201" t="s">
        <v>120</v>
      </c>
      <c r="D96" s="201" t="s">
        <v>115</v>
      </c>
      <c r="E96" s="202" t="s">
        <v>135</v>
      </c>
      <c r="F96" s="203" t="s">
        <v>136</v>
      </c>
      <c r="G96" s="204" t="s">
        <v>127</v>
      </c>
      <c r="H96" s="205">
        <v>1</v>
      </c>
      <c r="I96" s="206"/>
      <c r="J96" s="207">
        <f>ROUND(I96*H96,2)</f>
        <v>0</v>
      </c>
      <c r="K96" s="203" t="s">
        <v>119</v>
      </c>
      <c r="L96" s="45"/>
      <c r="M96" s="208" t="s">
        <v>19</v>
      </c>
      <c r="N96" s="209" t="s">
        <v>45</v>
      </c>
      <c r="O96" s="85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2" t="s">
        <v>120</v>
      </c>
      <c r="AT96" s="212" t="s">
        <v>115</v>
      </c>
      <c r="AU96" s="212" t="s">
        <v>84</v>
      </c>
      <c r="AY96" s="18" t="s">
        <v>112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8" t="s">
        <v>82</v>
      </c>
      <c r="BK96" s="213">
        <f>ROUND(I96*H96,2)</f>
        <v>0</v>
      </c>
      <c r="BL96" s="18" t="s">
        <v>120</v>
      </c>
      <c r="BM96" s="212" t="s">
        <v>137</v>
      </c>
    </row>
    <row r="97" s="13" customFormat="1">
      <c r="A97" s="13"/>
      <c r="B97" s="214"/>
      <c r="C97" s="215"/>
      <c r="D97" s="216" t="s">
        <v>122</v>
      </c>
      <c r="E97" s="217" t="s">
        <v>19</v>
      </c>
      <c r="F97" s="218" t="s">
        <v>138</v>
      </c>
      <c r="G97" s="215"/>
      <c r="H97" s="219">
        <v>1</v>
      </c>
      <c r="I97" s="220"/>
      <c r="J97" s="215"/>
      <c r="K97" s="215"/>
      <c r="L97" s="221"/>
      <c r="M97" s="222"/>
      <c r="N97" s="223"/>
      <c r="O97" s="223"/>
      <c r="P97" s="223"/>
      <c r="Q97" s="223"/>
      <c r="R97" s="223"/>
      <c r="S97" s="223"/>
      <c r="T97" s="22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5" t="s">
        <v>122</v>
      </c>
      <c r="AU97" s="225" t="s">
        <v>84</v>
      </c>
      <c r="AV97" s="13" t="s">
        <v>84</v>
      </c>
      <c r="AW97" s="13" t="s">
        <v>35</v>
      </c>
      <c r="AX97" s="13" t="s">
        <v>74</v>
      </c>
      <c r="AY97" s="225" t="s">
        <v>112</v>
      </c>
    </row>
    <row r="98" s="14" customFormat="1">
      <c r="A98" s="14"/>
      <c r="B98" s="226"/>
      <c r="C98" s="227"/>
      <c r="D98" s="216" t="s">
        <v>122</v>
      </c>
      <c r="E98" s="228" t="s">
        <v>19</v>
      </c>
      <c r="F98" s="229" t="s">
        <v>124</v>
      </c>
      <c r="G98" s="227"/>
      <c r="H98" s="230">
        <v>1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6" t="s">
        <v>122</v>
      </c>
      <c r="AU98" s="236" t="s">
        <v>84</v>
      </c>
      <c r="AV98" s="14" t="s">
        <v>120</v>
      </c>
      <c r="AW98" s="14" t="s">
        <v>35</v>
      </c>
      <c r="AX98" s="14" t="s">
        <v>82</v>
      </c>
      <c r="AY98" s="236" t="s">
        <v>112</v>
      </c>
    </row>
    <row r="99" s="2" customFormat="1">
      <c r="A99" s="39"/>
      <c r="B99" s="40"/>
      <c r="C99" s="201" t="s">
        <v>139</v>
      </c>
      <c r="D99" s="201" t="s">
        <v>115</v>
      </c>
      <c r="E99" s="202" t="s">
        <v>140</v>
      </c>
      <c r="F99" s="203" t="s">
        <v>141</v>
      </c>
      <c r="G99" s="204" t="s">
        <v>127</v>
      </c>
      <c r="H99" s="205">
        <v>1</v>
      </c>
      <c r="I99" s="206"/>
      <c r="J99" s="207">
        <f>ROUND(I99*H99,2)</f>
        <v>0</v>
      </c>
      <c r="K99" s="203" t="s">
        <v>119</v>
      </c>
      <c r="L99" s="45"/>
      <c r="M99" s="208" t="s">
        <v>19</v>
      </c>
      <c r="N99" s="209" t="s">
        <v>45</v>
      </c>
      <c r="O99" s="85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2" t="s">
        <v>120</v>
      </c>
      <c r="AT99" s="212" t="s">
        <v>115</v>
      </c>
      <c r="AU99" s="212" t="s">
        <v>84</v>
      </c>
      <c r="AY99" s="18" t="s">
        <v>112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8" t="s">
        <v>82</v>
      </c>
      <c r="BK99" s="213">
        <f>ROUND(I99*H99,2)</f>
        <v>0</v>
      </c>
      <c r="BL99" s="18" t="s">
        <v>120</v>
      </c>
      <c r="BM99" s="212" t="s">
        <v>142</v>
      </c>
    </row>
    <row r="100" s="13" customFormat="1">
      <c r="A100" s="13"/>
      <c r="B100" s="214"/>
      <c r="C100" s="215"/>
      <c r="D100" s="216" t="s">
        <v>122</v>
      </c>
      <c r="E100" s="217" t="s">
        <v>19</v>
      </c>
      <c r="F100" s="218" t="s">
        <v>143</v>
      </c>
      <c r="G100" s="215"/>
      <c r="H100" s="219">
        <v>1</v>
      </c>
      <c r="I100" s="220"/>
      <c r="J100" s="215"/>
      <c r="K100" s="215"/>
      <c r="L100" s="221"/>
      <c r="M100" s="222"/>
      <c r="N100" s="223"/>
      <c r="O100" s="223"/>
      <c r="P100" s="223"/>
      <c r="Q100" s="223"/>
      <c r="R100" s="223"/>
      <c r="S100" s="223"/>
      <c r="T100" s="22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5" t="s">
        <v>122</v>
      </c>
      <c r="AU100" s="225" t="s">
        <v>84</v>
      </c>
      <c r="AV100" s="13" t="s">
        <v>84</v>
      </c>
      <c r="AW100" s="13" t="s">
        <v>35</v>
      </c>
      <c r="AX100" s="13" t="s">
        <v>74</v>
      </c>
      <c r="AY100" s="225" t="s">
        <v>112</v>
      </c>
    </row>
    <row r="101" s="14" customFormat="1">
      <c r="A101" s="14"/>
      <c r="B101" s="226"/>
      <c r="C101" s="227"/>
      <c r="D101" s="216" t="s">
        <v>122</v>
      </c>
      <c r="E101" s="228" t="s">
        <v>19</v>
      </c>
      <c r="F101" s="229" t="s">
        <v>124</v>
      </c>
      <c r="G101" s="227"/>
      <c r="H101" s="230">
        <v>1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6" t="s">
        <v>122</v>
      </c>
      <c r="AU101" s="236" t="s">
        <v>84</v>
      </c>
      <c r="AV101" s="14" t="s">
        <v>120</v>
      </c>
      <c r="AW101" s="14" t="s">
        <v>35</v>
      </c>
      <c r="AX101" s="14" t="s">
        <v>82</v>
      </c>
      <c r="AY101" s="236" t="s">
        <v>112</v>
      </c>
    </row>
    <row r="102" s="2" customFormat="1">
      <c r="A102" s="39"/>
      <c r="B102" s="40"/>
      <c r="C102" s="201" t="s">
        <v>144</v>
      </c>
      <c r="D102" s="201" t="s">
        <v>115</v>
      </c>
      <c r="E102" s="202" t="s">
        <v>145</v>
      </c>
      <c r="F102" s="203" t="s">
        <v>146</v>
      </c>
      <c r="G102" s="204" t="s">
        <v>127</v>
      </c>
      <c r="H102" s="205">
        <v>1</v>
      </c>
      <c r="I102" s="206"/>
      <c r="J102" s="207">
        <f>ROUND(I102*H102,2)</f>
        <v>0</v>
      </c>
      <c r="K102" s="203" t="s">
        <v>119</v>
      </c>
      <c r="L102" s="45"/>
      <c r="M102" s="208" t="s">
        <v>19</v>
      </c>
      <c r="N102" s="209" t="s">
        <v>45</v>
      </c>
      <c r="O102" s="85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2" t="s">
        <v>120</v>
      </c>
      <c r="AT102" s="212" t="s">
        <v>115</v>
      </c>
      <c r="AU102" s="212" t="s">
        <v>84</v>
      </c>
      <c r="AY102" s="18" t="s">
        <v>112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8" t="s">
        <v>82</v>
      </c>
      <c r="BK102" s="213">
        <f>ROUND(I102*H102,2)</f>
        <v>0</v>
      </c>
      <c r="BL102" s="18" t="s">
        <v>120</v>
      </c>
      <c r="BM102" s="212" t="s">
        <v>147</v>
      </c>
    </row>
    <row r="103" s="13" customFormat="1">
      <c r="A103" s="13"/>
      <c r="B103" s="214"/>
      <c r="C103" s="215"/>
      <c r="D103" s="216" t="s">
        <v>122</v>
      </c>
      <c r="E103" s="217" t="s">
        <v>19</v>
      </c>
      <c r="F103" s="218" t="s">
        <v>148</v>
      </c>
      <c r="G103" s="215"/>
      <c r="H103" s="219">
        <v>1</v>
      </c>
      <c r="I103" s="220"/>
      <c r="J103" s="215"/>
      <c r="K103" s="215"/>
      <c r="L103" s="221"/>
      <c r="M103" s="222"/>
      <c r="N103" s="223"/>
      <c r="O103" s="223"/>
      <c r="P103" s="223"/>
      <c r="Q103" s="223"/>
      <c r="R103" s="223"/>
      <c r="S103" s="223"/>
      <c r="T103" s="22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5" t="s">
        <v>122</v>
      </c>
      <c r="AU103" s="225" t="s">
        <v>84</v>
      </c>
      <c r="AV103" s="13" t="s">
        <v>84</v>
      </c>
      <c r="AW103" s="13" t="s">
        <v>35</v>
      </c>
      <c r="AX103" s="13" t="s">
        <v>74</v>
      </c>
      <c r="AY103" s="225" t="s">
        <v>112</v>
      </c>
    </row>
    <row r="104" s="14" customFormat="1">
      <c r="A104" s="14"/>
      <c r="B104" s="226"/>
      <c r="C104" s="227"/>
      <c r="D104" s="216" t="s">
        <v>122</v>
      </c>
      <c r="E104" s="228" t="s">
        <v>19</v>
      </c>
      <c r="F104" s="229" t="s">
        <v>124</v>
      </c>
      <c r="G104" s="227"/>
      <c r="H104" s="230">
        <v>1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6" t="s">
        <v>122</v>
      </c>
      <c r="AU104" s="236" t="s">
        <v>84</v>
      </c>
      <c r="AV104" s="14" t="s">
        <v>120</v>
      </c>
      <c r="AW104" s="14" t="s">
        <v>35</v>
      </c>
      <c r="AX104" s="14" t="s">
        <v>82</v>
      </c>
      <c r="AY104" s="236" t="s">
        <v>112</v>
      </c>
    </row>
    <row r="105" s="2" customFormat="1">
      <c r="A105" s="39"/>
      <c r="B105" s="40"/>
      <c r="C105" s="201" t="s">
        <v>149</v>
      </c>
      <c r="D105" s="201" t="s">
        <v>115</v>
      </c>
      <c r="E105" s="202" t="s">
        <v>150</v>
      </c>
      <c r="F105" s="203" t="s">
        <v>151</v>
      </c>
      <c r="G105" s="204" t="s">
        <v>127</v>
      </c>
      <c r="H105" s="205">
        <v>1</v>
      </c>
      <c r="I105" s="206"/>
      <c r="J105" s="207">
        <f>ROUND(I105*H105,2)</f>
        <v>0</v>
      </c>
      <c r="K105" s="203" t="s">
        <v>119</v>
      </c>
      <c r="L105" s="45"/>
      <c r="M105" s="208" t="s">
        <v>19</v>
      </c>
      <c r="N105" s="209" t="s">
        <v>45</v>
      </c>
      <c r="O105" s="85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2" t="s">
        <v>120</v>
      </c>
      <c r="AT105" s="212" t="s">
        <v>115</v>
      </c>
      <c r="AU105" s="212" t="s">
        <v>84</v>
      </c>
      <c r="AY105" s="18" t="s">
        <v>112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8" t="s">
        <v>82</v>
      </c>
      <c r="BK105" s="213">
        <f>ROUND(I105*H105,2)</f>
        <v>0</v>
      </c>
      <c r="BL105" s="18" t="s">
        <v>120</v>
      </c>
      <c r="BM105" s="212" t="s">
        <v>152</v>
      </c>
    </row>
    <row r="106" s="13" customFormat="1">
      <c r="A106" s="13"/>
      <c r="B106" s="214"/>
      <c r="C106" s="215"/>
      <c r="D106" s="216" t="s">
        <v>122</v>
      </c>
      <c r="E106" s="217" t="s">
        <v>19</v>
      </c>
      <c r="F106" s="218" t="s">
        <v>153</v>
      </c>
      <c r="G106" s="215"/>
      <c r="H106" s="219">
        <v>1</v>
      </c>
      <c r="I106" s="220"/>
      <c r="J106" s="215"/>
      <c r="K106" s="215"/>
      <c r="L106" s="221"/>
      <c r="M106" s="222"/>
      <c r="N106" s="223"/>
      <c r="O106" s="223"/>
      <c r="P106" s="223"/>
      <c r="Q106" s="223"/>
      <c r="R106" s="223"/>
      <c r="S106" s="223"/>
      <c r="T106" s="22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5" t="s">
        <v>122</v>
      </c>
      <c r="AU106" s="225" t="s">
        <v>84</v>
      </c>
      <c r="AV106" s="13" t="s">
        <v>84</v>
      </c>
      <c r="AW106" s="13" t="s">
        <v>35</v>
      </c>
      <c r="AX106" s="13" t="s">
        <v>74</v>
      </c>
      <c r="AY106" s="225" t="s">
        <v>112</v>
      </c>
    </row>
    <row r="107" s="14" customFormat="1">
      <c r="A107" s="14"/>
      <c r="B107" s="226"/>
      <c r="C107" s="227"/>
      <c r="D107" s="216" t="s">
        <v>122</v>
      </c>
      <c r="E107" s="228" t="s">
        <v>19</v>
      </c>
      <c r="F107" s="229" t="s">
        <v>124</v>
      </c>
      <c r="G107" s="227"/>
      <c r="H107" s="230">
        <v>1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6" t="s">
        <v>122</v>
      </c>
      <c r="AU107" s="236" t="s">
        <v>84</v>
      </c>
      <c r="AV107" s="14" t="s">
        <v>120</v>
      </c>
      <c r="AW107" s="14" t="s">
        <v>35</v>
      </c>
      <c r="AX107" s="14" t="s">
        <v>82</v>
      </c>
      <c r="AY107" s="236" t="s">
        <v>112</v>
      </c>
    </row>
    <row r="108" s="2" customFormat="1" ht="16.5" customHeight="1">
      <c r="A108" s="39"/>
      <c r="B108" s="40"/>
      <c r="C108" s="201" t="s">
        <v>154</v>
      </c>
      <c r="D108" s="201" t="s">
        <v>115</v>
      </c>
      <c r="E108" s="202" t="s">
        <v>155</v>
      </c>
      <c r="F108" s="203" t="s">
        <v>156</v>
      </c>
      <c r="G108" s="204" t="s">
        <v>118</v>
      </c>
      <c r="H108" s="205">
        <v>2.677</v>
      </c>
      <c r="I108" s="206"/>
      <c r="J108" s="207">
        <f>ROUND(I108*H108,2)</f>
        <v>0</v>
      </c>
      <c r="K108" s="203" t="s">
        <v>119</v>
      </c>
      <c r="L108" s="45"/>
      <c r="M108" s="208" t="s">
        <v>19</v>
      </c>
      <c r="N108" s="209" t="s">
        <v>45</v>
      </c>
      <c r="O108" s="85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2" t="s">
        <v>120</v>
      </c>
      <c r="AT108" s="212" t="s">
        <v>115</v>
      </c>
      <c r="AU108" s="212" t="s">
        <v>84</v>
      </c>
      <c r="AY108" s="18" t="s">
        <v>112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8" t="s">
        <v>82</v>
      </c>
      <c r="BK108" s="213">
        <f>ROUND(I108*H108,2)</f>
        <v>0</v>
      </c>
      <c r="BL108" s="18" t="s">
        <v>120</v>
      </c>
      <c r="BM108" s="212" t="s">
        <v>157</v>
      </c>
    </row>
    <row r="109" s="13" customFormat="1">
      <c r="A109" s="13"/>
      <c r="B109" s="214"/>
      <c r="C109" s="215"/>
      <c r="D109" s="216" t="s">
        <v>122</v>
      </c>
      <c r="E109" s="217" t="s">
        <v>19</v>
      </c>
      <c r="F109" s="218" t="s">
        <v>158</v>
      </c>
      <c r="G109" s="215"/>
      <c r="H109" s="219">
        <v>0.21199999999999999</v>
      </c>
      <c r="I109" s="220"/>
      <c r="J109" s="215"/>
      <c r="K109" s="215"/>
      <c r="L109" s="221"/>
      <c r="M109" s="222"/>
      <c r="N109" s="223"/>
      <c r="O109" s="223"/>
      <c r="P109" s="223"/>
      <c r="Q109" s="223"/>
      <c r="R109" s="223"/>
      <c r="S109" s="223"/>
      <c r="T109" s="22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5" t="s">
        <v>122</v>
      </c>
      <c r="AU109" s="225" t="s">
        <v>84</v>
      </c>
      <c r="AV109" s="13" t="s">
        <v>84</v>
      </c>
      <c r="AW109" s="13" t="s">
        <v>35</v>
      </c>
      <c r="AX109" s="13" t="s">
        <v>74</v>
      </c>
      <c r="AY109" s="225" t="s">
        <v>112</v>
      </c>
    </row>
    <row r="110" s="13" customFormat="1">
      <c r="A110" s="13"/>
      <c r="B110" s="214"/>
      <c r="C110" s="215"/>
      <c r="D110" s="216" t="s">
        <v>122</v>
      </c>
      <c r="E110" s="217" t="s">
        <v>19</v>
      </c>
      <c r="F110" s="218" t="s">
        <v>159</v>
      </c>
      <c r="G110" s="215"/>
      <c r="H110" s="219">
        <v>0.251</v>
      </c>
      <c r="I110" s="220"/>
      <c r="J110" s="215"/>
      <c r="K110" s="215"/>
      <c r="L110" s="221"/>
      <c r="M110" s="222"/>
      <c r="N110" s="223"/>
      <c r="O110" s="223"/>
      <c r="P110" s="223"/>
      <c r="Q110" s="223"/>
      <c r="R110" s="223"/>
      <c r="S110" s="223"/>
      <c r="T110" s="22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5" t="s">
        <v>122</v>
      </c>
      <c r="AU110" s="225" t="s">
        <v>84</v>
      </c>
      <c r="AV110" s="13" t="s">
        <v>84</v>
      </c>
      <c r="AW110" s="13" t="s">
        <v>35</v>
      </c>
      <c r="AX110" s="13" t="s">
        <v>74</v>
      </c>
      <c r="AY110" s="225" t="s">
        <v>112</v>
      </c>
    </row>
    <row r="111" s="13" customFormat="1">
      <c r="A111" s="13"/>
      <c r="B111" s="214"/>
      <c r="C111" s="215"/>
      <c r="D111" s="216" t="s">
        <v>122</v>
      </c>
      <c r="E111" s="217" t="s">
        <v>19</v>
      </c>
      <c r="F111" s="218" t="s">
        <v>160</v>
      </c>
      <c r="G111" s="215"/>
      <c r="H111" s="219">
        <v>0.19600000000000001</v>
      </c>
      <c r="I111" s="220"/>
      <c r="J111" s="215"/>
      <c r="K111" s="215"/>
      <c r="L111" s="221"/>
      <c r="M111" s="222"/>
      <c r="N111" s="223"/>
      <c r="O111" s="223"/>
      <c r="P111" s="223"/>
      <c r="Q111" s="223"/>
      <c r="R111" s="223"/>
      <c r="S111" s="223"/>
      <c r="T111" s="22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5" t="s">
        <v>122</v>
      </c>
      <c r="AU111" s="225" t="s">
        <v>84</v>
      </c>
      <c r="AV111" s="13" t="s">
        <v>84</v>
      </c>
      <c r="AW111" s="13" t="s">
        <v>35</v>
      </c>
      <c r="AX111" s="13" t="s">
        <v>74</v>
      </c>
      <c r="AY111" s="225" t="s">
        <v>112</v>
      </c>
    </row>
    <row r="112" s="13" customFormat="1">
      <c r="A112" s="13"/>
      <c r="B112" s="214"/>
      <c r="C112" s="215"/>
      <c r="D112" s="216" t="s">
        <v>122</v>
      </c>
      <c r="E112" s="217" t="s">
        <v>19</v>
      </c>
      <c r="F112" s="218" t="s">
        <v>161</v>
      </c>
      <c r="G112" s="215"/>
      <c r="H112" s="219">
        <v>0.28299999999999997</v>
      </c>
      <c r="I112" s="220"/>
      <c r="J112" s="215"/>
      <c r="K112" s="215"/>
      <c r="L112" s="221"/>
      <c r="M112" s="222"/>
      <c r="N112" s="223"/>
      <c r="O112" s="223"/>
      <c r="P112" s="223"/>
      <c r="Q112" s="223"/>
      <c r="R112" s="223"/>
      <c r="S112" s="223"/>
      <c r="T112" s="22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5" t="s">
        <v>122</v>
      </c>
      <c r="AU112" s="225" t="s">
        <v>84</v>
      </c>
      <c r="AV112" s="13" t="s">
        <v>84</v>
      </c>
      <c r="AW112" s="13" t="s">
        <v>35</v>
      </c>
      <c r="AX112" s="13" t="s">
        <v>74</v>
      </c>
      <c r="AY112" s="225" t="s">
        <v>112</v>
      </c>
    </row>
    <row r="113" s="13" customFormat="1">
      <c r="A113" s="13"/>
      <c r="B113" s="214"/>
      <c r="C113" s="215"/>
      <c r="D113" s="216" t="s">
        <v>122</v>
      </c>
      <c r="E113" s="217" t="s">
        <v>19</v>
      </c>
      <c r="F113" s="218" t="s">
        <v>162</v>
      </c>
      <c r="G113" s="215"/>
      <c r="H113" s="219">
        <v>0.78500000000000003</v>
      </c>
      <c r="I113" s="220"/>
      <c r="J113" s="215"/>
      <c r="K113" s="215"/>
      <c r="L113" s="221"/>
      <c r="M113" s="222"/>
      <c r="N113" s="223"/>
      <c r="O113" s="223"/>
      <c r="P113" s="223"/>
      <c r="Q113" s="223"/>
      <c r="R113" s="223"/>
      <c r="S113" s="223"/>
      <c r="T113" s="22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5" t="s">
        <v>122</v>
      </c>
      <c r="AU113" s="225" t="s">
        <v>84</v>
      </c>
      <c r="AV113" s="13" t="s">
        <v>84</v>
      </c>
      <c r="AW113" s="13" t="s">
        <v>35</v>
      </c>
      <c r="AX113" s="13" t="s">
        <v>74</v>
      </c>
      <c r="AY113" s="225" t="s">
        <v>112</v>
      </c>
    </row>
    <row r="114" s="13" customFormat="1">
      <c r="A114" s="13"/>
      <c r="B114" s="214"/>
      <c r="C114" s="215"/>
      <c r="D114" s="216" t="s">
        <v>122</v>
      </c>
      <c r="E114" s="217" t="s">
        <v>19</v>
      </c>
      <c r="F114" s="218" t="s">
        <v>163</v>
      </c>
      <c r="G114" s="215"/>
      <c r="H114" s="219">
        <v>0.94999999999999996</v>
      </c>
      <c r="I114" s="220"/>
      <c r="J114" s="215"/>
      <c r="K114" s="215"/>
      <c r="L114" s="221"/>
      <c r="M114" s="222"/>
      <c r="N114" s="223"/>
      <c r="O114" s="223"/>
      <c r="P114" s="223"/>
      <c r="Q114" s="223"/>
      <c r="R114" s="223"/>
      <c r="S114" s="223"/>
      <c r="T114" s="22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5" t="s">
        <v>122</v>
      </c>
      <c r="AU114" s="225" t="s">
        <v>84</v>
      </c>
      <c r="AV114" s="13" t="s">
        <v>84</v>
      </c>
      <c r="AW114" s="13" t="s">
        <v>35</v>
      </c>
      <c r="AX114" s="13" t="s">
        <v>74</v>
      </c>
      <c r="AY114" s="225" t="s">
        <v>112</v>
      </c>
    </row>
    <row r="115" s="14" customFormat="1">
      <c r="A115" s="14"/>
      <c r="B115" s="226"/>
      <c r="C115" s="227"/>
      <c r="D115" s="216" t="s">
        <v>122</v>
      </c>
      <c r="E115" s="228" t="s">
        <v>19</v>
      </c>
      <c r="F115" s="229" t="s">
        <v>124</v>
      </c>
      <c r="G115" s="227"/>
      <c r="H115" s="230">
        <v>2.6769999999999996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6" t="s">
        <v>122</v>
      </c>
      <c r="AU115" s="236" t="s">
        <v>84</v>
      </c>
      <c r="AV115" s="14" t="s">
        <v>120</v>
      </c>
      <c r="AW115" s="14" t="s">
        <v>35</v>
      </c>
      <c r="AX115" s="14" t="s">
        <v>82</v>
      </c>
      <c r="AY115" s="236" t="s">
        <v>112</v>
      </c>
    </row>
    <row r="116" s="2" customFormat="1" ht="16.5" customHeight="1">
      <c r="A116" s="39"/>
      <c r="B116" s="40"/>
      <c r="C116" s="201" t="s">
        <v>164</v>
      </c>
      <c r="D116" s="201" t="s">
        <v>115</v>
      </c>
      <c r="E116" s="202" t="s">
        <v>165</v>
      </c>
      <c r="F116" s="203" t="s">
        <v>166</v>
      </c>
      <c r="G116" s="204" t="s">
        <v>118</v>
      </c>
      <c r="H116" s="205">
        <v>2.677</v>
      </c>
      <c r="I116" s="206"/>
      <c r="J116" s="207">
        <f>ROUND(I116*H116,2)</f>
        <v>0</v>
      </c>
      <c r="K116" s="203" t="s">
        <v>119</v>
      </c>
      <c r="L116" s="45"/>
      <c r="M116" s="208" t="s">
        <v>19</v>
      </c>
      <c r="N116" s="209" t="s">
        <v>45</v>
      </c>
      <c r="O116" s="85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2" t="s">
        <v>120</v>
      </c>
      <c r="AT116" s="212" t="s">
        <v>115</v>
      </c>
      <c r="AU116" s="212" t="s">
        <v>84</v>
      </c>
      <c r="AY116" s="18" t="s">
        <v>112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8" t="s">
        <v>82</v>
      </c>
      <c r="BK116" s="213">
        <f>ROUND(I116*H116,2)</f>
        <v>0</v>
      </c>
      <c r="BL116" s="18" t="s">
        <v>120</v>
      </c>
      <c r="BM116" s="212" t="s">
        <v>167</v>
      </c>
    </row>
    <row r="117" s="13" customFormat="1">
      <c r="A117" s="13"/>
      <c r="B117" s="214"/>
      <c r="C117" s="215"/>
      <c r="D117" s="216" t="s">
        <v>122</v>
      </c>
      <c r="E117" s="217" t="s">
        <v>19</v>
      </c>
      <c r="F117" s="218" t="s">
        <v>158</v>
      </c>
      <c r="G117" s="215"/>
      <c r="H117" s="219">
        <v>0.21199999999999999</v>
      </c>
      <c r="I117" s="220"/>
      <c r="J117" s="215"/>
      <c r="K117" s="215"/>
      <c r="L117" s="221"/>
      <c r="M117" s="222"/>
      <c r="N117" s="223"/>
      <c r="O117" s="223"/>
      <c r="P117" s="223"/>
      <c r="Q117" s="223"/>
      <c r="R117" s="223"/>
      <c r="S117" s="223"/>
      <c r="T117" s="22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5" t="s">
        <v>122</v>
      </c>
      <c r="AU117" s="225" t="s">
        <v>84</v>
      </c>
      <c r="AV117" s="13" t="s">
        <v>84</v>
      </c>
      <c r="AW117" s="13" t="s">
        <v>35</v>
      </c>
      <c r="AX117" s="13" t="s">
        <v>74</v>
      </c>
      <c r="AY117" s="225" t="s">
        <v>112</v>
      </c>
    </row>
    <row r="118" s="13" customFormat="1">
      <c r="A118" s="13"/>
      <c r="B118" s="214"/>
      <c r="C118" s="215"/>
      <c r="D118" s="216" t="s">
        <v>122</v>
      </c>
      <c r="E118" s="217" t="s">
        <v>19</v>
      </c>
      <c r="F118" s="218" t="s">
        <v>159</v>
      </c>
      <c r="G118" s="215"/>
      <c r="H118" s="219">
        <v>0.251</v>
      </c>
      <c r="I118" s="220"/>
      <c r="J118" s="215"/>
      <c r="K118" s="215"/>
      <c r="L118" s="221"/>
      <c r="M118" s="222"/>
      <c r="N118" s="223"/>
      <c r="O118" s="223"/>
      <c r="P118" s="223"/>
      <c r="Q118" s="223"/>
      <c r="R118" s="223"/>
      <c r="S118" s="223"/>
      <c r="T118" s="22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5" t="s">
        <v>122</v>
      </c>
      <c r="AU118" s="225" t="s">
        <v>84</v>
      </c>
      <c r="AV118" s="13" t="s">
        <v>84</v>
      </c>
      <c r="AW118" s="13" t="s">
        <v>35</v>
      </c>
      <c r="AX118" s="13" t="s">
        <v>74</v>
      </c>
      <c r="AY118" s="225" t="s">
        <v>112</v>
      </c>
    </row>
    <row r="119" s="13" customFormat="1">
      <c r="A119" s="13"/>
      <c r="B119" s="214"/>
      <c r="C119" s="215"/>
      <c r="D119" s="216" t="s">
        <v>122</v>
      </c>
      <c r="E119" s="217" t="s">
        <v>19</v>
      </c>
      <c r="F119" s="218" t="s">
        <v>160</v>
      </c>
      <c r="G119" s="215"/>
      <c r="H119" s="219">
        <v>0.19600000000000001</v>
      </c>
      <c r="I119" s="220"/>
      <c r="J119" s="215"/>
      <c r="K119" s="215"/>
      <c r="L119" s="221"/>
      <c r="M119" s="222"/>
      <c r="N119" s="223"/>
      <c r="O119" s="223"/>
      <c r="P119" s="223"/>
      <c r="Q119" s="223"/>
      <c r="R119" s="223"/>
      <c r="S119" s="223"/>
      <c r="T119" s="22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5" t="s">
        <v>122</v>
      </c>
      <c r="AU119" s="225" t="s">
        <v>84</v>
      </c>
      <c r="AV119" s="13" t="s">
        <v>84</v>
      </c>
      <c r="AW119" s="13" t="s">
        <v>35</v>
      </c>
      <c r="AX119" s="13" t="s">
        <v>74</v>
      </c>
      <c r="AY119" s="225" t="s">
        <v>112</v>
      </c>
    </row>
    <row r="120" s="13" customFormat="1">
      <c r="A120" s="13"/>
      <c r="B120" s="214"/>
      <c r="C120" s="215"/>
      <c r="D120" s="216" t="s">
        <v>122</v>
      </c>
      <c r="E120" s="217" t="s">
        <v>19</v>
      </c>
      <c r="F120" s="218" t="s">
        <v>161</v>
      </c>
      <c r="G120" s="215"/>
      <c r="H120" s="219">
        <v>0.28299999999999997</v>
      </c>
      <c r="I120" s="220"/>
      <c r="J120" s="215"/>
      <c r="K120" s="215"/>
      <c r="L120" s="221"/>
      <c r="M120" s="222"/>
      <c r="N120" s="223"/>
      <c r="O120" s="223"/>
      <c r="P120" s="223"/>
      <c r="Q120" s="223"/>
      <c r="R120" s="223"/>
      <c r="S120" s="223"/>
      <c r="T120" s="22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5" t="s">
        <v>122</v>
      </c>
      <c r="AU120" s="225" t="s">
        <v>84</v>
      </c>
      <c r="AV120" s="13" t="s">
        <v>84</v>
      </c>
      <c r="AW120" s="13" t="s">
        <v>35</v>
      </c>
      <c r="AX120" s="13" t="s">
        <v>74</v>
      </c>
      <c r="AY120" s="225" t="s">
        <v>112</v>
      </c>
    </row>
    <row r="121" s="13" customFormat="1">
      <c r="A121" s="13"/>
      <c r="B121" s="214"/>
      <c r="C121" s="215"/>
      <c r="D121" s="216" t="s">
        <v>122</v>
      </c>
      <c r="E121" s="217" t="s">
        <v>19</v>
      </c>
      <c r="F121" s="218" t="s">
        <v>162</v>
      </c>
      <c r="G121" s="215"/>
      <c r="H121" s="219">
        <v>0.78500000000000003</v>
      </c>
      <c r="I121" s="220"/>
      <c r="J121" s="215"/>
      <c r="K121" s="215"/>
      <c r="L121" s="221"/>
      <c r="M121" s="222"/>
      <c r="N121" s="223"/>
      <c r="O121" s="223"/>
      <c r="P121" s="223"/>
      <c r="Q121" s="223"/>
      <c r="R121" s="223"/>
      <c r="S121" s="223"/>
      <c r="T121" s="22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5" t="s">
        <v>122</v>
      </c>
      <c r="AU121" s="225" t="s">
        <v>84</v>
      </c>
      <c r="AV121" s="13" t="s">
        <v>84</v>
      </c>
      <c r="AW121" s="13" t="s">
        <v>35</v>
      </c>
      <c r="AX121" s="13" t="s">
        <v>74</v>
      </c>
      <c r="AY121" s="225" t="s">
        <v>112</v>
      </c>
    </row>
    <row r="122" s="13" customFormat="1">
      <c r="A122" s="13"/>
      <c r="B122" s="214"/>
      <c r="C122" s="215"/>
      <c r="D122" s="216" t="s">
        <v>122</v>
      </c>
      <c r="E122" s="217" t="s">
        <v>19</v>
      </c>
      <c r="F122" s="218" t="s">
        <v>163</v>
      </c>
      <c r="G122" s="215"/>
      <c r="H122" s="219">
        <v>0.94999999999999996</v>
      </c>
      <c r="I122" s="220"/>
      <c r="J122" s="215"/>
      <c r="K122" s="215"/>
      <c r="L122" s="221"/>
      <c r="M122" s="222"/>
      <c r="N122" s="223"/>
      <c r="O122" s="223"/>
      <c r="P122" s="223"/>
      <c r="Q122" s="223"/>
      <c r="R122" s="223"/>
      <c r="S122" s="223"/>
      <c r="T122" s="22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5" t="s">
        <v>122</v>
      </c>
      <c r="AU122" s="225" t="s">
        <v>84</v>
      </c>
      <c r="AV122" s="13" t="s">
        <v>84</v>
      </c>
      <c r="AW122" s="13" t="s">
        <v>35</v>
      </c>
      <c r="AX122" s="13" t="s">
        <v>74</v>
      </c>
      <c r="AY122" s="225" t="s">
        <v>112</v>
      </c>
    </row>
    <row r="123" s="14" customFormat="1">
      <c r="A123" s="14"/>
      <c r="B123" s="226"/>
      <c r="C123" s="227"/>
      <c r="D123" s="216" t="s">
        <v>122</v>
      </c>
      <c r="E123" s="228" t="s">
        <v>19</v>
      </c>
      <c r="F123" s="229" t="s">
        <v>124</v>
      </c>
      <c r="G123" s="227"/>
      <c r="H123" s="230">
        <v>2.6769999999999996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6" t="s">
        <v>122</v>
      </c>
      <c r="AU123" s="236" t="s">
        <v>84</v>
      </c>
      <c r="AV123" s="14" t="s">
        <v>120</v>
      </c>
      <c r="AW123" s="14" t="s">
        <v>35</v>
      </c>
      <c r="AX123" s="14" t="s">
        <v>82</v>
      </c>
      <c r="AY123" s="236" t="s">
        <v>112</v>
      </c>
    </row>
    <row r="124" s="2" customFormat="1" ht="21.75" customHeight="1">
      <c r="A124" s="39"/>
      <c r="B124" s="40"/>
      <c r="C124" s="201" t="s">
        <v>168</v>
      </c>
      <c r="D124" s="201" t="s">
        <v>115</v>
      </c>
      <c r="E124" s="202" t="s">
        <v>169</v>
      </c>
      <c r="F124" s="203" t="s">
        <v>170</v>
      </c>
      <c r="G124" s="204" t="s">
        <v>118</v>
      </c>
      <c r="H124" s="205">
        <v>8.9369999999999994</v>
      </c>
      <c r="I124" s="206"/>
      <c r="J124" s="207">
        <f>ROUND(I124*H124,2)</f>
        <v>0</v>
      </c>
      <c r="K124" s="203" t="s">
        <v>119</v>
      </c>
      <c r="L124" s="45"/>
      <c r="M124" s="208" t="s">
        <v>19</v>
      </c>
      <c r="N124" s="209" t="s">
        <v>45</v>
      </c>
      <c r="O124" s="85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2" t="s">
        <v>120</v>
      </c>
      <c r="AT124" s="212" t="s">
        <v>115</v>
      </c>
      <c r="AU124" s="212" t="s">
        <v>84</v>
      </c>
      <c r="AY124" s="18" t="s">
        <v>112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8" t="s">
        <v>82</v>
      </c>
      <c r="BK124" s="213">
        <f>ROUND(I124*H124,2)</f>
        <v>0</v>
      </c>
      <c r="BL124" s="18" t="s">
        <v>120</v>
      </c>
      <c r="BM124" s="212" t="s">
        <v>171</v>
      </c>
    </row>
    <row r="125" s="13" customFormat="1">
      <c r="A125" s="13"/>
      <c r="B125" s="214"/>
      <c r="C125" s="215"/>
      <c r="D125" s="216" t="s">
        <v>122</v>
      </c>
      <c r="E125" s="217" t="s">
        <v>19</v>
      </c>
      <c r="F125" s="218" t="s">
        <v>172</v>
      </c>
      <c r="G125" s="215"/>
      <c r="H125" s="219">
        <v>8.9369999999999994</v>
      </c>
      <c r="I125" s="220"/>
      <c r="J125" s="215"/>
      <c r="K125" s="215"/>
      <c r="L125" s="221"/>
      <c r="M125" s="222"/>
      <c r="N125" s="223"/>
      <c r="O125" s="223"/>
      <c r="P125" s="223"/>
      <c r="Q125" s="223"/>
      <c r="R125" s="223"/>
      <c r="S125" s="223"/>
      <c r="T125" s="22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5" t="s">
        <v>122</v>
      </c>
      <c r="AU125" s="225" t="s">
        <v>84</v>
      </c>
      <c r="AV125" s="13" t="s">
        <v>84</v>
      </c>
      <c r="AW125" s="13" t="s">
        <v>35</v>
      </c>
      <c r="AX125" s="13" t="s">
        <v>74</v>
      </c>
      <c r="AY125" s="225" t="s">
        <v>112</v>
      </c>
    </row>
    <row r="126" s="14" customFormat="1">
      <c r="A126" s="14"/>
      <c r="B126" s="226"/>
      <c r="C126" s="227"/>
      <c r="D126" s="216" t="s">
        <v>122</v>
      </c>
      <c r="E126" s="228" t="s">
        <v>19</v>
      </c>
      <c r="F126" s="229" t="s">
        <v>124</v>
      </c>
      <c r="G126" s="227"/>
      <c r="H126" s="230">
        <v>8.9369999999999994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6" t="s">
        <v>122</v>
      </c>
      <c r="AU126" s="236" t="s">
        <v>84</v>
      </c>
      <c r="AV126" s="14" t="s">
        <v>120</v>
      </c>
      <c r="AW126" s="14" t="s">
        <v>35</v>
      </c>
      <c r="AX126" s="14" t="s">
        <v>82</v>
      </c>
      <c r="AY126" s="236" t="s">
        <v>112</v>
      </c>
    </row>
    <row r="127" s="2" customFormat="1" ht="16.5" customHeight="1">
      <c r="A127" s="39"/>
      <c r="B127" s="40"/>
      <c r="C127" s="201" t="s">
        <v>113</v>
      </c>
      <c r="D127" s="201" t="s">
        <v>115</v>
      </c>
      <c r="E127" s="202" t="s">
        <v>173</v>
      </c>
      <c r="F127" s="203" t="s">
        <v>174</v>
      </c>
      <c r="G127" s="204" t="s">
        <v>118</v>
      </c>
      <c r="H127" s="205">
        <v>8.9369999999999994</v>
      </c>
      <c r="I127" s="206"/>
      <c r="J127" s="207">
        <f>ROUND(I127*H127,2)</f>
        <v>0</v>
      </c>
      <c r="K127" s="203" t="s">
        <v>119</v>
      </c>
      <c r="L127" s="45"/>
      <c r="M127" s="208" t="s">
        <v>19</v>
      </c>
      <c r="N127" s="209" t="s">
        <v>45</v>
      </c>
      <c r="O127" s="85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2" t="s">
        <v>120</v>
      </c>
      <c r="AT127" s="212" t="s">
        <v>115</v>
      </c>
      <c r="AU127" s="212" t="s">
        <v>84</v>
      </c>
      <c r="AY127" s="18" t="s">
        <v>112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8" t="s">
        <v>82</v>
      </c>
      <c r="BK127" s="213">
        <f>ROUND(I127*H127,2)</f>
        <v>0</v>
      </c>
      <c r="BL127" s="18" t="s">
        <v>120</v>
      </c>
      <c r="BM127" s="212" t="s">
        <v>175</v>
      </c>
    </row>
    <row r="128" s="13" customFormat="1">
      <c r="A128" s="13"/>
      <c r="B128" s="214"/>
      <c r="C128" s="215"/>
      <c r="D128" s="216" t="s">
        <v>122</v>
      </c>
      <c r="E128" s="217" t="s">
        <v>19</v>
      </c>
      <c r="F128" s="218" t="s">
        <v>176</v>
      </c>
      <c r="G128" s="215"/>
      <c r="H128" s="219">
        <v>8.9369999999999994</v>
      </c>
      <c r="I128" s="220"/>
      <c r="J128" s="215"/>
      <c r="K128" s="215"/>
      <c r="L128" s="221"/>
      <c r="M128" s="222"/>
      <c r="N128" s="223"/>
      <c r="O128" s="223"/>
      <c r="P128" s="223"/>
      <c r="Q128" s="223"/>
      <c r="R128" s="223"/>
      <c r="S128" s="223"/>
      <c r="T128" s="22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5" t="s">
        <v>122</v>
      </c>
      <c r="AU128" s="225" t="s">
        <v>84</v>
      </c>
      <c r="AV128" s="13" t="s">
        <v>84</v>
      </c>
      <c r="AW128" s="13" t="s">
        <v>35</v>
      </c>
      <c r="AX128" s="13" t="s">
        <v>74</v>
      </c>
      <c r="AY128" s="225" t="s">
        <v>112</v>
      </c>
    </row>
    <row r="129" s="14" customFormat="1">
      <c r="A129" s="14"/>
      <c r="B129" s="226"/>
      <c r="C129" s="227"/>
      <c r="D129" s="216" t="s">
        <v>122</v>
      </c>
      <c r="E129" s="228" t="s">
        <v>19</v>
      </c>
      <c r="F129" s="229" t="s">
        <v>124</v>
      </c>
      <c r="G129" s="227"/>
      <c r="H129" s="230">
        <v>8.9369999999999994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6" t="s">
        <v>122</v>
      </c>
      <c r="AU129" s="236" t="s">
        <v>84</v>
      </c>
      <c r="AV129" s="14" t="s">
        <v>120</v>
      </c>
      <c r="AW129" s="14" t="s">
        <v>35</v>
      </c>
      <c r="AX129" s="14" t="s">
        <v>82</v>
      </c>
      <c r="AY129" s="236" t="s">
        <v>112</v>
      </c>
    </row>
    <row r="130" s="2" customFormat="1" ht="16.5" customHeight="1">
      <c r="A130" s="39"/>
      <c r="B130" s="40"/>
      <c r="C130" s="201" t="s">
        <v>177</v>
      </c>
      <c r="D130" s="201" t="s">
        <v>115</v>
      </c>
      <c r="E130" s="202" t="s">
        <v>178</v>
      </c>
      <c r="F130" s="203" t="s">
        <v>179</v>
      </c>
      <c r="G130" s="204" t="s">
        <v>118</v>
      </c>
      <c r="H130" s="205">
        <v>8.9369999999999994</v>
      </c>
      <c r="I130" s="206"/>
      <c r="J130" s="207">
        <f>ROUND(I130*H130,2)</f>
        <v>0</v>
      </c>
      <c r="K130" s="203" t="s">
        <v>119</v>
      </c>
      <c r="L130" s="45"/>
      <c r="M130" s="208" t="s">
        <v>19</v>
      </c>
      <c r="N130" s="209" t="s">
        <v>45</v>
      </c>
      <c r="O130" s="85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2" t="s">
        <v>120</v>
      </c>
      <c r="AT130" s="212" t="s">
        <v>115</v>
      </c>
      <c r="AU130" s="212" t="s">
        <v>84</v>
      </c>
      <c r="AY130" s="18" t="s">
        <v>112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8" t="s">
        <v>82</v>
      </c>
      <c r="BK130" s="213">
        <f>ROUND(I130*H130,2)</f>
        <v>0</v>
      </c>
      <c r="BL130" s="18" t="s">
        <v>120</v>
      </c>
      <c r="BM130" s="212" t="s">
        <v>180</v>
      </c>
    </row>
    <row r="131" s="13" customFormat="1">
      <c r="A131" s="13"/>
      <c r="B131" s="214"/>
      <c r="C131" s="215"/>
      <c r="D131" s="216" t="s">
        <v>122</v>
      </c>
      <c r="E131" s="217" t="s">
        <v>19</v>
      </c>
      <c r="F131" s="218" t="s">
        <v>176</v>
      </c>
      <c r="G131" s="215"/>
      <c r="H131" s="219">
        <v>8.9369999999999994</v>
      </c>
      <c r="I131" s="220"/>
      <c r="J131" s="215"/>
      <c r="K131" s="215"/>
      <c r="L131" s="221"/>
      <c r="M131" s="222"/>
      <c r="N131" s="223"/>
      <c r="O131" s="223"/>
      <c r="P131" s="223"/>
      <c r="Q131" s="223"/>
      <c r="R131" s="223"/>
      <c r="S131" s="223"/>
      <c r="T131" s="22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5" t="s">
        <v>122</v>
      </c>
      <c r="AU131" s="225" t="s">
        <v>84</v>
      </c>
      <c r="AV131" s="13" t="s">
        <v>84</v>
      </c>
      <c r="AW131" s="13" t="s">
        <v>35</v>
      </c>
      <c r="AX131" s="13" t="s">
        <v>74</v>
      </c>
      <c r="AY131" s="225" t="s">
        <v>112</v>
      </c>
    </row>
    <row r="132" s="14" customFormat="1">
      <c r="A132" s="14"/>
      <c r="B132" s="226"/>
      <c r="C132" s="227"/>
      <c r="D132" s="216" t="s">
        <v>122</v>
      </c>
      <c r="E132" s="228" t="s">
        <v>19</v>
      </c>
      <c r="F132" s="229" t="s">
        <v>124</v>
      </c>
      <c r="G132" s="227"/>
      <c r="H132" s="230">
        <v>8.9369999999999994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6" t="s">
        <v>122</v>
      </c>
      <c r="AU132" s="236" t="s">
        <v>84</v>
      </c>
      <c r="AV132" s="14" t="s">
        <v>120</v>
      </c>
      <c r="AW132" s="14" t="s">
        <v>35</v>
      </c>
      <c r="AX132" s="14" t="s">
        <v>82</v>
      </c>
      <c r="AY132" s="236" t="s">
        <v>112</v>
      </c>
    </row>
    <row r="133" s="2" customFormat="1" ht="16.5" customHeight="1">
      <c r="A133" s="39"/>
      <c r="B133" s="40"/>
      <c r="C133" s="201" t="s">
        <v>181</v>
      </c>
      <c r="D133" s="201" t="s">
        <v>115</v>
      </c>
      <c r="E133" s="202" t="s">
        <v>182</v>
      </c>
      <c r="F133" s="203" t="s">
        <v>183</v>
      </c>
      <c r="G133" s="204" t="s">
        <v>118</v>
      </c>
      <c r="H133" s="205">
        <v>8.9369999999999994</v>
      </c>
      <c r="I133" s="206"/>
      <c r="J133" s="207">
        <f>ROUND(I133*H133,2)</f>
        <v>0</v>
      </c>
      <c r="K133" s="203" t="s">
        <v>119</v>
      </c>
      <c r="L133" s="45"/>
      <c r="M133" s="208" t="s">
        <v>19</v>
      </c>
      <c r="N133" s="209" t="s">
        <v>45</v>
      </c>
      <c r="O133" s="85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2" t="s">
        <v>120</v>
      </c>
      <c r="AT133" s="212" t="s">
        <v>115</v>
      </c>
      <c r="AU133" s="212" t="s">
        <v>84</v>
      </c>
      <c r="AY133" s="18" t="s">
        <v>112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8" t="s">
        <v>82</v>
      </c>
      <c r="BK133" s="213">
        <f>ROUND(I133*H133,2)</f>
        <v>0</v>
      </c>
      <c r="BL133" s="18" t="s">
        <v>120</v>
      </c>
      <c r="BM133" s="212" t="s">
        <v>184</v>
      </c>
    </row>
    <row r="134" s="13" customFormat="1">
      <c r="A134" s="13"/>
      <c r="B134" s="214"/>
      <c r="C134" s="215"/>
      <c r="D134" s="216" t="s">
        <v>122</v>
      </c>
      <c r="E134" s="217" t="s">
        <v>19</v>
      </c>
      <c r="F134" s="218" t="s">
        <v>176</v>
      </c>
      <c r="G134" s="215"/>
      <c r="H134" s="219">
        <v>8.9369999999999994</v>
      </c>
      <c r="I134" s="220"/>
      <c r="J134" s="215"/>
      <c r="K134" s="215"/>
      <c r="L134" s="221"/>
      <c r="M134" s="222"/>
      <c r="N134" s="223"/>
      <c r="O134" s="223"/>
      <c r="P134" s="223"/>
      <c r="Q134" s="223"/>
      <c r="R134" s="223"/>
      <c r="S134" s="223"/>
      <c r="T134" s="22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5" t="s">
        <v>122</v>
      </c>
      <c r="AU134" s="225" t="s">
        <v>84</v>
      </c>
      <c r="AV134" s="13" t="s">
        <v>84</v>
      </c>
      <c r="AW134" s="13" t="s">
        <v>35</v>
      </c>
      <c r="AX134" s="13" t="s">
        <v>74</v>
      </c>
      <c r="AY134" s="225" t="s">
        <v>112</v>
      </c>
    </row>
    <row r="135" s="14" customFormat="1">
      <c r="A135" s="14"/>
      <c r="B135" s="226"/>
      <c r="C135" s="227"/>
      <c r="D135" s="216" t="s">
        <v>122</v>
      </c>
      <c r="E135" s="228" t="s">
        <v>19</v>
      </c>
      <c r="F135" s="229" t="s">
        <v>124</v>
      </c>
      <c r="G135" s="227"/>
      <c r="H135" s="230">
        <v>8.9369999999999994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6" t="s">
        <v>122</v>
      </c>
      <c r="AU135" s="236" t="s">
        <v>84</v>
      </c>
      <c r="AV135" s="14" t="s">
        <v>120</v>
      </c>
      <c r="AW135" s="14" t="s">
        <v>35</v>
      </c>
      <c r="AX135" s="14" t="s">
        <v>82</v>
      </c>
      <c r="AY135" s="236" t="s">
        <v>112</v>
      </c>
    </row>
    <row r="136" s="2" customFormat="1" ht="16.5" customHeight="1">
      <c r="A136" s="39"/>
      <c r="B136" s="40"/>
      <c r="C136" s="201" t="s">
        <v>185</v>
      </c>
      <c r="D136" s="201" t="s">
        <v>115</v>
      </c>
      <c r="E136" s="202" t="s">
        <v>186</v>
      </c>
      <c r="F136" s="203" t="s">
        <v>187</v>
      </c>
      <c r="G136" s="204" t="s">
        <v>188</v>
      </c>
      <c r="H136" s="205">
        <v>0.044999999999999998</v>
      </c>
      <c r="I136" s="206"/>
      <c r="J136" s="207">
        <f>ROUND(I136*H136,2)</f>
        <v>0</v>
      </c>
      <c r="K136" s="203" t="s">
        <v>119</v>
      </c>
      <c r="L136" s="45"/>
      <c r="M136" s="208" t="s">
        <v>19</v>
      </c>
      <c r="N136" s="209" t="s">
        <v>45</v>
      </c>
      <c r="O136" s="85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2" t="s">
        <v>120</v>
      </c>
      <c r="AT136" s="212" t="s">
        <v>115</v>
      </c>
      <c r="AU136" s="212" t="s">
        <v>84</v>
      </c>
      <c r="AY136" s="18" t="s">
        <v>112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8" t="s">
        <v>82</v>
      </c>
      <c r="BK136" s="213">
        <f>ROUND(I136*H136,2)</f>
        <v>0</v>
      </c>
      <c r="BL136" s="18" t="s">
        <v>120</v>
      </c>
      <c r="BM136" s="212" t="s">
        <v>189</v>
      </c>
    </row>
    <row r="137" s="13" customFormat="1">
      <c r="A137" s="13"/>
      <c r="B137" s="214"/>
      <c r="C137" s="215"/>
      <c r="D137" s="216" t="s">
        <v>122</v>
      </c>
      <c r="E137" s="217" t="s">
        <v>19</v>
      </c>
      <c r="F137" s="218" t="s">
        <v>190</v>
      </c>
      <c r="G137" s="215"/>
      <c r="H137" s="219">
        <v>0.044999999999999998</v>
      </c>
      <c r="I137" s="220"/>
      <c r="J137" s="215"/>
      <c r="K137" s="215"/>
      <c r="L137" s="221"/>
      <c r="M137" s="222"/>
      <c r="N137" s="223"/>
      <c r="O137" s="223"/>
      <c r="P137" s="223"/>
      <c r="Q137" s="223"/>
      <c r="R137" s="223"/>
      <c r="S137" s="223"/>
      <c r="T137" s="22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5" t="s">
        <v>122</v>
      </c>
      <c r="AU137" s="225" t="s">
        <v>84</v>
      </c>
      <c r="AV137" s="13" t="s">
        <v>84</v>
      </c>
      <c r="AW137" s="13" t="s">
        <v>35</v>
      </c>
      <c r="AX137" s="13" t="s">
        <v>74</v>
      </c>
      <c r="AY137" s="225" t="s">
        <v>112</v>
      </c>
    </row>
    <row r="138" s="14" customFormat="1">
      <c r="A138" s="14"/>
      <c r="B138" s="226"/>
      <c r="C138" s="227"/>
      <c r="D138" s="216" t="s">
        <v>122</v>
      </c>
      <c r="E138" s="228" t="s">
        <v>19</v>
      </c>
      <c r="F138" s="229" t="s">
        <v>124</v>
      </c>
      <c r="G138" s="227"/>
      <c r="H138" s="230">
        <v>0.044999999999999998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6" t="s">
        <v>122</v>
      </c>
      <c r="AU138" s="236" t="s">
        <v>84</v>
      </c>
      <c r="AV138" s="14" t="s">
        <v>120</v>
      </c>
      <c r="AW138" s="14" t="s">
        <v>35</v>
      </c>
      <c r="AX138" s="14" t="s">
        <v>82</v>
      </c>
      <c r="AY138" s="236" t="s">
        <v>112</v>
      </c>
    </row>
    <row r="139" s="2" customFormat="1" ht="16.5" customHeight="1">
      <c r="A139" s="39"/>
      <c r="B139" s="40"/>
      <c r="C139" s="201" t="s">
        <v>8</v>
      </c>
      <c r="D139" s="201" t="s">
        <v>115</v>
      </c>
      <c r="E139" s="202" t="s">
        <v>191</v>
      </c>
      <c r="F139" s="203" t="s">
        <v>192</v>
      </c>
      <c r="G139" s="204" t="s">
        <v>188</v>
      </c>
      <c r="H139" s="205">
        <v>0.044999999999999998</v>
      </c>
      <c r="I139" s="206"/>
      <c r="J139" s="207">
        <f>ROUND(I139*H139,2)</f>
        <v>0</v>
      </c>
      <c r="K139" s="203" t="s">
        <v>119</v>
      </c>
      <c r="L139" s="45"/>
      <c r="M139" s="208" t="s">
        <v>19</v>
      </c>
      <c r="N139" s="209" t="s">
        <v>45</v>
      </c>
      <c r="O139" s="85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2" t="s">
        <v>120</v>
      </c>
      <c r="AT139" s="212" t="s">
        <v>115</v>
      </c>
      <c r="AU139" s="212" t="s">
        <v>84</v>
      </c>
      <c r="AY139" s="18" t="s">
        <v>112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8" t="s">
        <v>82</v>
      </c>
      <c r="BK139" s="213">
        <f>ROUND(I139*H139,2)</f>
        <v>0</v>
      </c>
      <c r="BL139" s="18" t="s">
        <v>120</v>
      </c>
      <c r="BM139" s="212" t="s">
        <v>193</v>
      </c>
    </row>
    <row r="140" s="13" customFormat="1">
      <c r="A140" s="13"/>
      <c r="B140" s="214"/>
      <c r="C140" s="215"/>
      <c r="D140" s="216" t="s">
        <v>122</v>
      </c>
      <c r="E140" s="217" t="s">
        <v>19</v>
      </c>
      <c r="F140" s="218" t="s">
        <v>190</v>
      </c>
      <c r="G140" s="215"/>
      <c r="H140" s="219">
        <v>0.044999999999999998</v>
      </c>
      <c r="I140" s="220"/>
      <c r="J140" s="215"/>
      <c r="K140" s="215"/>
      <c r="L140" s="221"/>
      <c r="M140" s="222"/>
      <c r="N140" s="223"/>
      <c r="O140" s="223"/>
      <c r="P140" s="223"/>
      <c r="Q140" s="223"/>
      <c r="R140" s="223"/>
      <c r="S140" s="223"/>
      <c r="T140" s="22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5" t="s">
        <v>122</v>
      </c>
      <c r="AU140" s="225" t="s">
        <v>84</v>
      </c>
      <c r="AV140" s="13" t="s">
        <v>84</v>
      </c>
      <c r="AW140" s="13" t="s">
        <v>35</v>
      </c>
      <c r="AX140" s="13" t="s">
        <v>74</v>
      </c>
      <c r="AY140" s="225" t="s">
        <v>112</v>
      </c>
    </row>
    <row r="141" s="14" customFormat="1">
      <c r="A141" s="14"/>
      <c r="B141" s="226"/>
      <c r="C141" s="227"/>
      <c r="D141" s="216" t="s">
        <v>122</v>
      </c>
      <c r="E141" s="228" t="s">
        <v>19</v>
      </c>
      <c r="F141" s="229" t="s">
        <v>124</v>
      </c>
      <c r="G141" s="227"/>
      <c r="H141" s="230">
        <v>0.044999999999999998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6" t="s">
        <v>122</v>
      </c>
      <c r="AU141" s="236" t="s">
        <v>84</v>
      </c>
      <c r="AV141" s="14" t="s">
        <v>120</v>
      </c>
      <c r="AW141" s="14" t="s">
        <v>35</v>
      </c>
      <c r="AX141" s="14" t="s">
        <v>82</v>
      </c>
      <c r="AY141" s="236" t="s">
        <v>112</v>
      </c>
    </row>
    <row r="142" s="2" customFormat="1" ht="16.5" customHeight="1">
      <c r="A142" s="39"/>
      <c r="B142" s="40"/>
      <c r="C142" s="237" t="s">
        <v>194</v>
      </c>
      <c r="D142" s="237" t="s">
        <v>195</v>
      </c>
      <c r="E142" s="238" t="s">
        <v>196</v>
      </c>
      <c r="F142" s="239" t="s">
        <v>197</v>
      </c>
      <c r="G142" s="240" t="s">
        <v>188</v>
      </c>
      <c r="H142" s="241">
        <v>0.044999999999999998</v>
      </c>
      <c r="I142" s="242"/>
      <c r="J142" s="243">
        <f>ROUND(I142*H142,2)</f>
        <v>0</v>
      </c>
      <c r="K142" s="239" t="s">
        <v>119</v>
      </c>
      <c r="L142" s="244"/>
      <c r="M142" s="245" t="s">
        <v>19</v>
      </c>
      <c r="N142" s="246" t="s">
        <v>45</v>
      </c>
      <c r="O142" s="85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2" t="s">
        <v>154</v>
      </c>
      <c r="AT142" s="212" t="s">
        <v>195</v>
      </c>
      <c r="AU142" s="212" t="s">
        <v>84</v>
      </c>
      <c r="AY142" s="18" t="s">
        <v>112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8" t="s">
        <v>82</v>
      </c>
      <c r="BK142" s="213">
        <f>ROUND(I142*H142,2)</f>
        <v>0</v>
      </c>
      <c r="BL142" s="18" t="s">
        <v>120</v>
      </c>
      <c r="BM142" s="212" t="s">
        <v>198</v>
      </c>
    </row>
    <row r="143" s="13" customFormat="1">
      <c r="A143" s="13"/>
      <c r="B143" s="214"/>
      <c r="C143" s="215"/>
      <c r="D143" s="216" t="s">
        <v>122</v>
      </c>
      <c r="E143" s="217" t="s">
        <v>19</v>
      </c>
      <c r="F143" s="218" t="s">
        <v>190</v>
      </c>
      <c r="G143" s="215"/>
      <c r="H143" s="219">
        <v>0.044999999999999998</v>
      </c>
      <c r="I143" s="220"/>
      <c r="J143" s="215"/>
      <c r="K143" s="215"/>
      <c r="L143" s="221"/>
      <c r="M143" s="222"/>
      <c r="N143" s="223"/>
      <c r="O143" s="223"/>
      <c r="P143" s="223"/>
      <c r="Q143" s="223"/>
      <c r="R143" s="223"/>
      <c r="S143" s="223"/>
      <c r="T143" s="22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5" t="s">
        <v>122</v>
      </c>
      <c r="AU143" s="225" t="s">
        <v>84</v>
      </c>
      <c r="AV143" s="13" t="s">
        <v>84</v>
      </c>
      <c r="AW143" s="13" t="s">
        <v>35</v>
      </c>
      <c r="AX143" s="13" t="s">
        <v>74</v>
      </c>
      <c r="AY143" s="225" t="s">
        <v>112</v>
      </c>
    </row>
    <row r="144" s="14" customFormat="1">
      <c r="A144" s="14"/>
      <c r="B144" s="226"/>
      <c r="C144" s="227"/>
      <c r="D144" s="216" t="s">
        <v>122</v>
      </c>
      <c r="E144" s="228" t="s">
        <v>19</v>
      </c>
      <c r="F144" s="229" t="s">
        <v>124</v>
      </c>
      <c r="G144" s="227"/>
      <c r="H144" s="230">
        <v>0.044999999999999998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6" t="s">
        <v>122</v>
      </c>
      <c r="AU144" s="236" t="s">
        <v>84</v>
      </c>
      <c r="AV144" s="14" t="s">
        <v>120</v>
      </c>
      <c r="AW144" s="14" t="s">
        <v>35</v>
      </c>
      <c r="AX144" s="14" t="s">
        <v>82</v>
      </c>
      <c r="AY144" s="236" t="s">
        <v>112</v>
      </c>
    </row>
    <row r="145" s="12" customFormat="1" ht="22.8" customHeight="1">
      <c r="A145" s="12"/>
      <c r="B145" s="185"/>
      <c r="C145" s="186"/>
      <c r="D145" s="187" t="s">
        <v>73</v>
      </c>
      <c r="E145" s="199" t="s">
        <v>194</v>
      </c>
      <c r="F145" s="199" t="s">
        <v>199</v>
      </c>
      <c r="G145" s="186"/>
      <c r="H145" s="186"/>
      <c r="I145" s="189"/>
      <c r="J145" s="200">
        <f>BK145</f>
        <v>0</v>
      </c>
      <c r="K145" s="186"/>
      <c r="L145" s="191"/>
      <c r="M145" s="192"/>
      <c r="N145" s="193"/>
      <c r="O145" s="193"/>
      <c r="P145" s="194">
        <f>SUM(P146:P179)</f>
        <v>0</v>
      </c>
      <c r="Q145" s="193"/>
      <c r="R145" s="194">
        <f>SUM(R146:R179)</f>
        <v>0</v>
      </c>
      <c r="S145" s="193"/>
      <c r="T145" s="195">
        <f>SUM(T146:T179)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6" t="s">
        <v>82</v>
      </c>
      <c r="AT145" s="197" t="s">
        <v>73</v>
      </c>
      <c r="AU145" s="197" t="s">
        <v>82</v>
      </c>
      <c r="AY145" s="196" t="s">
        <v>112</v>
      </c>
      <c r="BK145" s="198">
        <f>SUM(BK146:BK179)</f>
        <v>0</v>
      </c>
    </row>
    <row r="146" s="2" customFormat="1">
      <c r="A146" s="39"/>
      <c r="B146" s="40"/>
      <c r="C146" s="201" t="s">
        <v>200</v>
      </c>
      <c r="D146" s="201" t="s">
        <v>115</v>
      </c>
      <c r="E146" s="202" t="s">
        <v>201</v>
      </c>
      <c r="F146" s="203" t="s">
        <v>202</v>
      </c>
      <c r="G146" s="204" t="s">
        <v>127</v>
      </c>
      <c r="H146" s="205">
        <v>2</v>
      </c>
      <c r="I146" s="206"/>
      <c r="J146" s="207">
        <f>ROUND(I146*H146,2)</f>
        <v>0</v>
      </c>
      <c r="K146" s="203" t="s">
        <v>119</v>
      </c>
      <c r="L146" s="45"/>
      <c r="M146" s="208" t="s">
        <v>19</v>
      </c>
      <c r="N146" s="209" t="s">
        <v>45</v>
      </c>
      <c r="O146" s="85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2" t="s">
        <v>120</v>
      </c>
      <c r="AT146" s="212" t="s">
        <v>115</v>
      </c>
      <c r="AU146" s="212" t="s">
        <v>84</v>
      </c>
      <c r="AY146" s="18" t="s">
        <v>112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8" t="s">
        <v>82</v>
      </c>
      <c r="BK146" s="213">
        <f>ROUND(I146*H146,2)</f>
        <v>0</v>
      </c>
      <c r="BL146" s="18" t="s">
        <v>120</v>
      </c>
      <c r="BM146" s="212" t="s">
        <v>203</v>
      </c>
    </row>
    <row r="147" s="13" customFormat="1">
      <c r="A147" s="13"/>
      <c r="B147" s="214"/>
      <c r="C147" s="215"/>
      <c r="D147" s="216" t="s">
        <v>122</v>
      </c>
      <c r="E147" s="217" t="s">
        <v>19</v>
      </c>
      <c r="F147" s="218" t="s">
        <v>204</v>
      </c>
      <c r="G147" s="215"/>
      <c r="H147" s="219">
        <v>2</v>
      </c>
      <c r="I147" s="220"/>
      <c r="J147" s="215"/>
      <c r="K147" s="215"/>
      <c r="L147" s="221"/>
      <c r="M147" s="222"/>
      <c r="N147" s="223"/>
      <c r="O147" s="223"/>
      <c r="P147" s="223"/>
      <c r="Q147" s="223"/>
      <c r="R147" s="223"/>
      <c r="S147" s="223"/>
      <c r="T147" s="22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5" t="s">
        <v>122</v>
      </c>
      <c r="AU147" s="225" t="s">
        <v>84</v>
      </c>
      <c r="AV147" s="13" t="s">
        <v>84</v>
      </c>
      <c r="AW147" s="13" t="s">
        <v>35</v>
      </c>
      <c r="AX147" s="13" t="s">
        <v>74</v>
      </c>
      <c r="AY147" s="225" t="s">
        <v>112</v>
      </c>
    </row>
    <row r="148" s="14" customFormat="1">
      <c r="A148" s="14"/>
      <c r="B148" s="226"/>
      <c r="C148" s="227"/>
      <c r="D148" s="216" t="s">
        <v>122</v>
      </c>
      <c r="E148" s="228" t="s">
        <v>19</v>
      </c>
      <c r="F148" s="229" t="s">
        <v>124</v>
      </c>
      <c r="G148" s="227"/>
      <c r="H148" s="230">
        <v>2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6" t="s">
        <v>122</v>
      </c>
      <c r="AU148" s="236" t="s">
        <v>84</v>
      </c>
      <c r="AV148" s="14" t="s">
        <v>120</v>
      </c>
      <c r="AW148" s="14" t="s">
        <v>35</v>
      </c>
      <c r="AX148" s="14" t="s">
        <v>82</v>
      </c>
      <c r="AY148" s="236" t="s">
        <v>112</v>
      </c>
    </row>
    <row r="149" s="2" customFormat="1">
      <c r="A149" s="39"/>
      <c r="B149" s="40"/>
      <c r="C149" s="201" t="s">
        <v>205</v>
      </c>
      <c r="D149" s="201" t="s">
        <v>115</v>
      </c>
      <c r="E149" s="202" t="s">
        <v>206</v>
      </c>
      <c r="F149" s="203" t="s">
        <v>207</v>
      </c>
      <c r="G149" s="204" t="s">
        <v>127</v>
      </c>
      <c r="H149" s="205">
        <v>17</v>
      </c>
      <c r="I149" s="206"/>
      <c r="J149" s="207">
        <f>ROUND(I149*H149,2)</f>
        <v>0</v>
      </c>
      <c r="K149" s="203" t="s">
        <v>119</v>
      </c>
      <c r="L149" s="45"/>
      <c r="M149" s="208" t="s">
        <v>19</v>
      </c>
      <c r="N149" s="209" t="s">
        <v>45</v>
      </c>
      <c r="O149" s="85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2" t="s">
        <v>120</v>
      </c>
      <c r="AT149" s="212" t="s">
        <v>115</v>
      </c>
      <c r="AU149" s="212" t="s">
        <v>84</v>
      </c>
      <c r="AY149" s="18" t="s">
        <v>112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8" t="s">
        <v>82</v>
      </c>
      <c r="BK149" s="213">
        <f>ROUND(I149*H149,2)</f>
        <v>0</v>
      </c>
      <c r="BL149" s="18" t="s">
        <v>120</v>
      </c>
      <c r="BM149" s="212" t="s">
        <v>208</v>
      </c>
    </row>
    <row r="150" s="13" customFormat="1">
      <c r="A150" s="13"/>
      <c r="B150" s="214"/>
      <c r="C150" s="215"/>
      <c r="D150" s="216" t="s">
        <v>122</v>
      </c>
      <c r="E150" s="217" t="s">
        <v>19</v>
      </c>
      <c r="F150" s="218" t="s">
        <v>143</v>
      </c>
      <c r="G150" s="215"/>
      <c r="H150" s="219">
        <v>1</v>
      </c>
      <c r="I150" s="220"/>
      <c r="J150" s="215"/>
      <c r="K150" s="215"/>
      <c r="L150" s="221"/>
      <c r="M150" s="222"/>
      <c r="N150" s="223"/>
      <c r="O150" s="223"/>
      <c r="P150" s="223"/>
      <c r="Q150" s="223"/>
      <c r="R150" s="223"/>
      <c r="S150" s="223"/>
      <c r="T150" s="22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5" t="s">
        <v>122</v>
      </c>
      <c r="AU150" s="225" t="s">
        <v>84</v>
      </c>
      <c r="AV150" s="13" t="s">
        <v>84</v>
      </c>
      <c r="AW150" s="13" t="s">
        <v>35</v>
      </c>
      <c r="AX150" s="13" t="s">
        <v>74</v>
      </c>
      <c r="AY150" s="225" t="s">
        <v>112</v>
      </c>
    </row>
    <row r="151" s="13" customFormat="1">
      <c r="A151" s="13"/>
      <c r="B151" s="214"/>
      <c r="C151" s="215"/>
      <c r="D151" s="216" t="s">
        <v>122</v>
      </c>
      <c r="E151" s="217" t="s">
        <v>19</v>
      </c>
      <c r="F151" s="218" t="s">
        <v>209</v>
      </c>
      <c r="G151" s="215"/>
      <c r="H151" s="219">
        <v>16</v>
      </c>
      <c r="I151" s="220"/>
      <c r="J151" s="215"/>
      <c r="K151" s="215"/>
      <c r="L151" s="221"/>
      <c r="M151" s="222"/>
      <c r="N151" s="223"/>
      <c r="O151" s="223"/>
      <c r="P151" s="223"/>
      <c r="Q151" s="223"/>
      <c r="R151" s="223"/>
      <c r="S151" s="223"/>
      <c r="T151" s="22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5" t="s">
        <v>122</v>
      </c>
      <c r="AU151" s="225" t="s">
        <v>84</v>
      </c>
      <c r="AV151" s="13" t="s">
        <v>84</v>
      </c>
      <c r="AW151" s="13" t="s">
        <v>35</v>
      </c>
      <c r="AX151" s="13" t="s">
        <v>74</v>
      </c>
      <c r="AY151" s="225" t="s">
        <v>112</v>
      </c>
    </row>
    <row r="152" s="14" customFormat="1">
      <c r="A152" s="14"/>
      <c r="B152" s="226"/>
      <c r="C152" s="227"/>
      <c r="D152" s="216" t="s">
        <v>122</v>
      </c>
      <c r="E152" s="228" t="s">
        <v>19</v>
      </c>
      <c r="F152" s="229" t="s">
        <v>124</v>
      </c>
      <c r="G152" s="227"/>
      <c r="H152" s="230">
        <v>17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6" t="s">
        <v>122</v>
      </c>
      <c r="AU152" s="236" t="s">
        <v>84</v>
      </c>
      <c r="AV152" s="14" t="s">
        <v>120</v>
      </c>
      <c r="AW152" s="14" t="s">
        <v>35</v>
      </c>
      <c r="AX152" s="14" t="s">
        <v>82</v>
      </c>
      <c r="AY152" s="236" t="s">
        <v>112</v>
      </c>
    </row>
    <row r="153" s="2" customFormat="1">
      <c r="A153" s="39"/>
      <c r="B153" s="40"/>
      <c r="C153" s="201" t="s">
        <v>210</v>
      </c>
      <c r="D153" s="201" t="s">
        <v>115</v>
      </c>
      <c r="E153" s="202" t="s">
        <v>211</v>
      </c>
      <c r="F153" s="203" t="s">
        <v>212</v>
      </c>
      <c r="G153" s="204" t="s">
        <v>127</v>
      </c>
      <c r="H153" s="205">
        <v>2</v>
      </c>
      <c r="I153" s="206"/>
      <c r="J153" s="207">
        <f>ROUND(I153*H153,2)</f>
        <v>0</v>
      </c>
      <c r="K153" s="203" t="s">
        <v>119</v>
      </c>
      <c r="L153" s="45"/>
      <c r="M153" s="208" t="s">
        <v>19</v>
      </c>
      <c r="N153" s="209" t="s">
        <v>45</v>
      </c>
      <c r="O153" s="85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2" t="s">
        <v>120</v>
      </c>
      <c r="AT153" s="212" t="s">
        <v>115</v>
      </c>
      <c r="AU153" s="212" t="s">
        <v>84</v>
      </c>
      <c r="AY153" s="18" t="s">
        <v>112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8" t="s">
        <v>82</v>
      </c>
      <c r="BK153" s="213">
        <f>ROUND(I153*H153,2)</f>
        <v>0</v>
      </c>
      <c r="BL153" s="18" t="s">
        <v>120</v>
      </c>
      <c r="BM153" s="212" t="s">
        <v>213</v>
      </c>
    </row>
    <row r="154" s="13" customFormat="1">
      <c r="A154" s="13"/>
      <c r="B154" s="214"/>
      <c r="C154" s="215"/>
      <c r="D154" s="216" t="s">
        <v>122</v>
      </c>
      <c r="E154" s="217" t="s">
        <v>19</v>
      </c>
      <c r="F154" s="218" t="s">
        <v>214</v>
      </c>
      <c r="G154" s="215"/>
      <c r="H154" s="219">
        <v>2</v>
      </c>
      <c r="I154" s="220"/>
      <c r="J154" s="215"/>
      <c r="K154" s="215"/>
      <c r="L154" s="221"/>
      <c r="M154" s="222"/>
      <c r="N154" s="223"/>
      <c r="O154" s="223"/>
      <c r="P154" s="223"/>
      <c r="Q154" s="223"/>
      <c r="R154" s="223"/>
      <c r="S154" s="223"/>
      <c r="T154" s="22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5" t="s">
        <v>122</v>
      </c>
      <c r="AU154" s="225" t="s">
        <v>84</v>
      </c>
      <c r="AV154" s="13" t="s">
        <v>84</v>
      </c>
      <c r="AW154" s="13" t="s">
        <v>35</v>
      </c>
      <c r="AX154" s="13" t="s">
        <v>74</v>
      </c>
      <c r="AY154" s="225" t="s">
        <v>112</v>
      </c>
    </row>
    <row r="155" s="14" customFormat="1">
      <c r="A155" s="14"/>
      <c r="B155" s="226"/>
      <c r="C155" s="227"/>
      <c r="D155" s="216" t="s">
        <v>122</v>
      </c>
      <c r="E155" s="228" t="s">
        <v>19</v>
      </c>
      <c r="F155" s="229" t="s">
        <v>124</v>
      </c>
      <c r="G155" s="227"/>
      <c r="H155" s="230">
        <v>2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6" t="s">
        <v>122</v>
      </c>
      <c r="AU155" s="236" t="s">
        <v>84</v>
      </c>
      <c r="AV155" s="14" t="s">
        <v>120</v>
      </c>
      <c r="AW155" s="14" t="s">
        <v>35</v>
      </c>
      <c r="AX155" s="14" t="s">
        <v>82</v>
      </c>
      <c r="AY155" s="236" t="s">
        <v>112</v>
      </c>
    </row>
    <row r="156" s="2" customFormat="1">
      <c r="A156" s="39"/>
      <c r="B156" s="40"/>
      <c r="C156" s="201" t="s">
        <v>215</v>
      </c>
      <c r="D156" s="201" t="s">
        <v>115</v>
      </c>
      <c r="E156" s="202" t="s">
        <v>216</v>
      </c>
      <c r="F156" s="203" t="s">
        <v>217</v>
      </c>
      <c r="G156" s="204" t="s">
        <v>127</v>
      </c>
      <c r="H156" s="205">
        <v>1</v>
      </c>
      <c r="I156" s="206"/>
      <c r="J156" s="207">
        <f>ROUND(I156*H156,2)</f>
        <v>0</v>
      </c>
      <c r="K156" s="203" t="s">
        <v>119</v>
      </c>
      <c r="L156" s="45"/>
      <c r="M156" s="208" t="s">
        <v>19</v>
      </c>
      <c r="N156" s="209" t="s">
        <v>45</v>
      </c>
      <c r="O156" s="85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2" t="s">
        <v>120</v>
      </c>
      <c r="AT156" s="212" t="s">
        <v>115</v>
      </c>
      <c r="AU156" s="212" t="s">
        <v>84</v>
      </c>
      <c r="AY156" s="18" t="s">
        <v>112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8" t="s">
        <v>82</v>
      </c>
      <c r="BK156" s="213">
        <f>ROUND(I156*H156,2)</f>
        <v>0</v>
      </c>
      <c r="BL156" s="18" t="s">
        <v>120</v>
      </c>
      <c r="BM156" s="212" t="s">
        <v>218</v>
      </c>
    </row>
    <row r="157" s="13" customFormat="1">
      <c r="A157" s="13"/>
      <c r="B157" s="214"/>
      <c r="C157" s="215"/>
      <c r="D157" s="216" t="s">
        <v>122</v>
      </c>
      <c r="E157" s="217" t="s">
        <v>19</v>
      </c>
      <c r="F157" s="218" t="s">
        <v>219</v>
      </c>
      <c r="G157" s="215"/>
      <c r="H157" s="219">
        <v>1</v>
      </c>
      <c r="I157" s="220"/>
      <c r="J157" s="215"/>
      <c r="K157" s="215"/>
      <c r="L157" s="221"/>
      <c r="M157" s="222"/>
      <c r="N157" s="223"/>
      <c r="O157" s="223"/>
      <c r="P157" s="223"/>
      <c r="Q157" s="223"/>
      <c r="R157" s="223"/>
      <c r="S157" s="223"/>
      <c r="T157" s="22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5" t="s">
        <v>122</v>
      </c>
      <c r="AU157" s="225" t="s">
        <v>84</v>
      </c>
      <c r="AV157" s="13" t="s">
        <v>84</v>
      </c>
      <c r="AW157" s="13" t="s">
        <v>35</v>
      </c>
      <c r="AX157" s="13" t="s">
        <v>74</v>
      </c>
      <c r="AY157" s="225" t="s">
        <v>112</v>
      </c>
    </row>
    <row r="158" s="14" customFormat="1">
      <c r="A158" s="14"/>
      <c r="B158" s="226"/>
      <c r="C158" s="227"/>
      <c r="D158" s="216" t="s">
        <v>122</v>
      </c>
      <c r="E158" s="228" t="s">
        <v>19</v>
      </c>
      <c r="F158" s="229" t="s">
        <v>124</v>
      </c>
      <c r="G158" s="227"/>
      <c r="H158" s="230">
        <v>1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6" t="s">
        <v>122</v>
      </c>
      <c r="AU158" s="236" t="s">
        <v>84</v>
      </c>
      <c r="AV158" s="14" t="s">
        <v>120</v>
      </c>
      <c r="AW158" s="14" t="s">
        <v>35</v>
      </c>
      <c r="AX158" s="14" t="s">
        <v>82</v>
      </c>
      <c r="AY158" s="236" t="s">
        <v>112</v>
      </c>
    </row>
    <row r="159" s="2" customFormat="1">
      <c r="A159" s="39"/>
      <c r="B159" s="40"/>
      <c r="C159" s="201" t="s">
        <v>7</v>
      </c>
      <c r="D159" s="201" t="s">
        <v>115</v>
      </c>
      <c r="E159" s="202" t="s">
        <v>220</v>
      </c>
      <c r="F159" s="203" t="s">
        <v>221</v>
      </c>
      <c r="G159" s="204" t="s">
        <v>127</v>
      </c>
      <c r="H159" s="205">
        <v>3</v>
      </c>
      <c r="I159" s="206"/>
      <c r="J159" s="207">
        <f>ROUND(I159*H159,2)</f>
        <v>0</v>
      </c>
      <c r="K159" s="203" t="s">
        <v>119</v>
      </c>
      <c r="L159" s="45"/>
      <c r="M159" s="208" t="s">
        <v>19</v>
      </c>
      <c r="N159" s="209" t="s">
        <v>45</v>
      </c>
      <c r="O159" s="85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2" t="s">
        <v>120</v>
      </c>
      <c r="AT159" s="212" t="s">
        <v>115</v>
      </c>
      <c r="AU159" s="212" t="s">
        <v>84</v>
      </c>
      <c r="AY159" s="18" t="s">
        <v>112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8" t="s">
        <v>82</v>
      </c>
      <c r="BK159" s="213">
        <f>ROUND(I159*H159,2)</f>
        <v>0</v>
      </c>
      <c r="BL159" s="18" t="s">
        <v>120</v>
      </c>
      <c r="BM159" s="212" t="s">
        <v>222</v>
      </c>
    </row>
    <row r="160" s="13" customFormat="1">
      <c r="A160" s="13"/>
      <c r="B160" s="214"/>
      <c r="C160" s="215"/>
      <c r="D160" s="216" t="s">
        <v>122</v>
      </c>
      <c r="E160" s="217" t="s">
        <v>19</v>
      </c>
      <c r="F160" s="218" t="s">
        <v>223</v>
      </c>
      <c r="G160" s="215"/>
      <c r="H160" s="219">
        <v>3</v>
      </c>
      <c r="I160" s="220"/>
      <c r="J160" s="215"/>
      <c r="K160" s="215"/>
      <c r="L160" s="221"/>
      <c r="M160" s="222"/>
      <c r="N160" s="223"/>
      <c r="O160" s="223"/>
      <c r="P160" s="223"/>
      <c r="Q160" s="223"/>
      <c r="R160" s="223"/>
      <c r="S160" s="223"/>
      <c r="T160" s="22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5" t="s">
        <v>122</v>
      </c>
      <c r="AU160" s="225" t="s">
        <v>84</v>
      </c>
      <c r="AV160" s="13" t="s">
        <v>84</v>
      </c>
      <c r="AW160" s="13" t="s">
        <v>35</v>
      </c>
      <c r="AX160" s="13" t="s">
        <v>74</v>
      </c>
      <c r="AY160" s="225" t="s">
        <v>112</v>
      </c>
    </row>
    <row r="161" s="14" customFormat="1">
      <c r="A161" s="14"/>
      <c r="B161" s="226"/>
      <c r="C161" s="227"/>
      <c r="D161" s="216" t="s">
        <v>122</v>
      </c>
      <c r="E161" s="228" t="s">
        <v>19</v>
      </c>
      <c r="F161" s="229" t="s">
        <v>124</v>
      </c>
      <c r="G161" s="227"/>
      <c r="H161" s="230">
        <v>3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6" t="s">
        <v>122</v>
      </c>
      <c r="AU161" s="236" t="s">
        <v>84</v>
      </c>
      <c r="AV161" s="14" t="s">
        <v>120</v>
      </c>
      <c r="AW161" s="14" t="s">
        <v>35</v>
      </c>
      <c r="AX161" s="14" t="s">
        <v>82</v>
      </c>
      <c r="AY161" s="236" t="s">
        <v>112</v>
      </c>
    </row>
    <row r="162" s="2" customFormat="1">
      <c r="A162" s="39"/>
      <c r="B162" s="40"/>
      <c r="C162" s="201" t="s">
        <v>224</v>
      </c>
      <c r="D162" s="201" t="s">
        <v>115</v>
      </c>
      <c r="E162" s="202" t="s">
        <v>225</v>
      </c>
      <c r="F162" s="203" t="s">
        <v>226</v>
      </c>
      <c r="G162" s="204" t="s">
        <v>127</v>
      </c>
      <c r="H162" s="205">
        <v>2</v>
      </c>
      <c r="I162" s="206"/>
      <c r="J162" s="207">
        <f>ROUND(I162*H162,2)</f>
        <v>0</v>
      </c>
      <c r="K162" s="203" t="s">
        <v>119</v>
      </c>
      <c r="L162" s="45"/>
      <c r="M162" s="208" t="s">
        <v>19</v>
      </c>
      <c r="N162" s="209" t="s">
        <v>45</v>
      </c>
      <c r="O162" s="85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2" t="s">
        <v>120</v>
      </c>
      <c r="AT162" s="212" t="s">
        <v>115</v>
      </c>
      <c r="AU162" s="212" t="s">
        <v>84</v>
      </c>
      <c r="AY162" s="18" t="s">
        <v>112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8" t="s">
        <v>82</v>
      </c>
      <c r="BK162" s="213">
        <f>ROUND(I162*H162,2)</f>
        <v>0</v>
      </c>
      <c r="BL162" s="18" t="s">
        <v>120</v>
      </c>
      <c r="BM162" s="212" t="s">
        <v>227</v>
      </c>
    </row>
    <row r="163" s="15" customFormat="1">
      <c r="A163" s="15"/>
      <c r="B163" s="247"/>
      <c r="C163" s="248"/>
      <c r="D163" s="216" t="s">
        <v>122</v>
      </c>
      <c r="E163" s="249" t="s">
        <v>19</v>
      </c>
      <c r="F163" s="250" t="s">
        <v>228</v>
      </c>
      <c r="G163" s="248"/>
      <c r="H163" s="249" t="s">
        <v>19</v>
      </c>
      <c r="I163" s="251"/>
      <c r="J163" s="248"/>
      <c r="K163" s="248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122</v>
      </c>
      <c r="AU163" s="256" t="s">
        <v>84</v>
      </c>
      <c r="AV163" s="15" t="s">
        <v>82</v>
      </c>
      <c r="AW163" s="15" t="s">
        <v>35</v>
      </c>
      <c r="AX163" s="15" t="s">
        <v>74</v>
      </c>
      <c r="AY163" s="256" t="s">
        <v>112</v>
      </c>
    </row>
    <row r="164" s="13" customFormat="1">
      <c r="A164" s="13"/>
      <c r="B164" s="214"/>
      <c r="C164" s="215"/>
      <c r="D164" s="216" t="s">
        <v>122</v>
      </c>
      <c r="E164" s="217" t="s">
        <v>19</v>
      </c>
      <c r="F164" s="218" t="s">
        <v>82</v>
      </c>
      <c r="G164" s="215"/>
      <c r="H164" s="219">
        <v>1</v>
      </c>
      <c r="I164" s="220"/>
      <c r="J164" s="215"/>
      <c r="K164" s="215"/>
      <c r="L164" s="221"/>
      <c r="M164" s="222"/>
      <c r="N164" s="223"/>
      <c r="O164" s="223"/>
      <c r="P164" s="223"/>
      <c r="Q164" s="223"/>
      <c r="R164" s="223"/>
      <c r="S164" s="223"/>
      <c r="T164" s="22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5" t="s">
        <v>122</v>
      </c>
      <c r="AU164" s="225" t="s">
        <v>84</v>
      </c>
      <c r="AV164" s="13" t="s">
        <v>84</v>
      </c>
      <c r="AW164" s="13" t="s">
        <v>35</v>
      </c>
      <c r="AX164" s="13" t="s">
        <v>74</v>
      </c>
      <c r="AY164" s="225" t="s">
        <v>112</v>
      </c>
    </row>
    <row r="165" s="15" customFormat="1">
      <c r="A165" s="15"/>
      <c r="B165" s="247"/>
      <c r="C165" s="248"/>
      <c r="D165" s="216" t="s">
        <v>122</v>
      </c>
      <c r="E165" s="249" t="s">
        <v>19</v>
      </c>
      <c r="F165" s="250" t="s">
        <v>229</v>
      </c>
      <c r="G165" s="248"/>
      <c r="H165" s="249" t="s">
        <v>19</v>
      </c>
      <c r="I165" s="251"/>
      <c r="J165" s="248"/>
      <c r="K165" s="248"/>
      <c r="L165" s="252"/>
      <c r="M165" s="253"/>
      <c r="N165" s="254"/>
      <c r="O165" s="254"/>
      <c r="P165" s="254"/>
      <c r="Q165" s="254"/>
      <c r="R165" s="254"/>
      <c r="S165" s="254"/>
      <c r="T165" s="25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6" t="s">
        <v>122</v>
      </c>
      <c r="AU165" s="256" t="s">
        <v>84</v>
      </c>
      <c r="AV165" s="15" t="s">
        <v>82</v>
      </c>
      <c r="AW165" s="15" t="s">
        <v>35</v>
      </c>
      <c r="AX165" s="15" t="s">
        <v>74</v>
      </c>
      <c r="AY165" s="256" t="s">
        <v>112</v>
      </c>
    </row>
    <row r="166" s="13" customFormat="1">
      <c r="A166" s="13"/>
      <c r="B166" s="214"/>
      <c r="C166" s="215"/>
      <c r="D166" s="216" t="s">
        <v>122</v>
      </c>
      <c r="E166" s="217" t="s">
        <v>19</v>
      </c>
      <c r="F166" s="218" t="s">
        <v>82</v>
      </c>
      <c r="G166" s="215"/>
      <c r="H166" s="219">
        <v>1</v>
      </c>
      <c r="I166" s="220"/>
      <c r="J166" s="215"/>
      <c r="K166" s="215"/>
      <c r="L166" s="221"/>
      <c r="M166" s="222"/>
      <c r="N166" s="223"/>
      <c r="O166" s="223"/>
      <c r="P166" s="223"/>
      <c r="Q166" s="223"/>
      <c r="R166" s="223"/>
      <c r="S166" s="223"/>
      <c r="T166" s="22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5" t="s">
        <v>122</v>
      </c>
      <c r="AU166" s="225" t="s">
        <v>84</v>
      </c>
      <c r="AV166" s="13" t="s">
        <v>84</v>
      </c>
      <c r="AW166" s="13" t="s">
        <v>35</v>
      </c>
      <c r="AX166" s="13" t="s">
        <v>74</v>
      </c>
      <c r="AY166" s="225" t="s">
        <v>112</v>
      </c>
    </row>
    <row r="167" s="14" customFormat="1">
      <c r="A167" s="14"/>
      <c r="B167" s="226"/>
      <c r="C167" s="227"/>
      <c r="D167" s="216" t="s">
        <v>122</v>
      </c>
      <c r="E167" s="228" t="s">
        <v>19</v>
      </c>
      <c r="F167" s="229" t="s">
        <v>124</v>
      </c>
      <c r="G167" s="227"/>
      <c r="H167" s="230">
        <v>2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6" t="s">
        <v>122</v>
      </c>
      <c r="AU167" s="236" t="s">
        <v>84</v>
      </c>
      <c r="AV167" s="14" t="s">
        <v>120</v>
      </c>
      <c r="AW167" s="14" t="s">
        <v>35</v>
      </c>
      <c r="AX167" s="14" t="s">
        <v>82</v>
      </c>
      <c r="AY167" s="236" t="s">
        <v>112</v>
      </c>
    </row>
    <row r="168" s="2" customFormat="1">
      <c r="A168" s="39"/>
      <c r="B168" s="40"/>
      <c r="C168" s="201" t="s">
        <v>230</v>
      </c>
      <c r="D168" s="201" t="s">
        <v>115</v>
      </c>
      <c r="E168" s="202" t="s">
        <v>231</v>
      </c>
      <c r="F168" s="203" t="s">
        <v>232</v>
      </c>
      <c r="G168" s="204" t="s">
        <v>127</v>
      </c>
      <c r="H168" s="205">
        <v>1</v>
      </c>
      <c r="I168" s="206"/>
      <c r="J168" s="207">
        <f>ROUND(I168*H168,2)</f>
        <v>0</v>
      </c>
      <c r="K168" s="203" t="s">
        <v>119</v>
      </c>
      <c r="L168" s="45"/>
      <c r="M168" s="208" t="s">
        <v>19</v>
      </c>
      <c r="N168" s="209" t="s">
        <v>45</v>
      </c>
      <c r="O168" s="85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2" t="s">
        <v>120</v>
      </c>
      <c r="AT168" s="212" t="s">
        <v>115</v>
      </c>
      <c r="AU168" s="212" t="s">
        <v>84</v>
      </c>
      <c r="AY168" s="18" t="s">
        <v>112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8" t="s">
        <v>82</v>
      </c>
      <c r="BK168" s="213">
        <f>ROUND(I168*H168,2)</f>
        <v>0</v>
      </c>
      <c r="BL168" s="18" t="s">
        <v>120</v>
      </c>
      <c r="BM168" s="212" t="s">
        <v>233</v>
      </c>
    </row>
    <row r="169" s="13" customFormat="1">
      <c r="A169" s="13"/>
      <c r="B169" s="214"/>
      <c r="C169" s="215"/>
      <c r="D169" s="216" t="s">
        <v>122</v>
      </c>
      <c r="E169" s="217" t="s">
        <v>19</v>
      </c>
      <c r="F169" s="218" t="s">
        <v>234</v>
      </c>
      <c r="G169" s="215"/>
      <c r="H169" s="219">
        <v>1</v>
      </c>
      <c r="I169" s="220"/>
      <c r="J169" s="215"/>
      <c r="K169" s="215"/>
      <c r="L169" s="221"/>
      <c r="M169" s="222"/>
      <c r="N169" s="223"/>
      <c r="O169" s="223"/>
      <c r="P169" s="223"/>
      <c r="Q169" s="223"/>
      <c r="R169" s="223"/>
      <c r="S169" s="223"/>
      <c r="T169" s="22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5" t="s">
        <v>122</v>
      </c>
      <c r="AU169" s="225" t="s">
        <v>84</v>
      </c>
      <c r="AV169" s="13" t="s">
        <v>84</v>
      </c>
      <c r="AW169" s="13" t="s">
        <v>35</v>
      </c>
      <c r="AX169" s="13" t="s">
        <v>74</v>
      </c>
      <c r="AY169" s="225" t="s">
        <v>112</v>
      </c>
    </row>
    <row r="170" s="14" customFormat="1">
      <c r="A170" s="14"/>
      <c r="B170" s="226"/>
      <c r="C170" s="227"/>
      <c r="D170" s="216" t="s">
        <v>122</v>
      </c>
      <c r="E170" s="228" t="s">
        <v>19</v>
      </c>
      <c r="F170" s="229" t="s">
        <v>124</v>
      </c>
      <c r="G170" s="227"/>
      <c r="H170" s="230">
        <v>1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6" t="s">
        <v>122</v>
      </c>
      <c r="AU170" s="236" t="s">
        <v>84</v>
      </c>
      <c r="AV170" s="14" t="s">
        <v>120</v>
      </c>
      <c r="AW170" s="14" t="s">
        <v>35</v>
      </c>
      <c r="AX170" s="14" t="s">
        <v>82</v>
      </c>
      <c r="AY170" s="236" t="s">
        <v>112</v>
      </c>
    </row>
    <row r="171" s="2" customFormat="1">
      <c r="A171" s="39"/>
      <c r="B171" s="40"/>
      <c r="C171" s="201" t="s">
        <v>235</v>
      </c>
      <c r="D171" s="201" t="s">
        <v>115</v>
      </c>
      <c r="E171" s="202" t="s">
        <v>236</v>
      </c>
      <c r="F171" s="203" t="s">
        <v>237</v>
      </c>
      <c r="G171" s="204" t="s">
        <v>127</v>
      </c>
      <c r="H171" s="205">
        <v>2</v>
      </c>
      <c r="I171" s="206"/>
      <c r="J171" s="207">
        <f>ROUND(I171*H171,2)</f>
        <v>0</v>
      </c>
      <c r="K171" s="203" t="s">
        <v>119</v>
      </c>
      <c r="L171" s="45"/>
      <c r="M171" s="208" t="s">
        <v>19</v>
      </c>
      <c r="N171" s="209" t="s">
        <v>45</v>
      </c>
      <c r="O171" s="85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2" t="s">
        <v>120</v>
      </c>
      <c r="AT171" s="212" t="s">
        <v>115</v>
      </c>
      <c r="AU171" s="212" t="s">
        <v>84</v>
      </c>
      <c r="AY171" s="18" t="s">
        <v>112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8" t="s">
        <v>82</v>
      </c>
      <c r="BK171" s="213">
        <f>ROUND(I171*H171,2)</f>
        <v>0</v>
      </c>
      <c r="BL171" s="18" t="s">
        <v>120</v>
      </c>
      <c r="BM171" s="212" t="s">
        <v>238</v>
      </c>
    </row>
    <row r="172" s="13" customFormat="1">
      <c r="A172" s="13"/>
      <c r="B172" s="214"/>
      <c r="C172" s="215"/>
      <c r="D172" s="216" t="s">
        <v>122</v>
      </c>
      <c r="E172" s="217" t="s">
        <v>19</v>
      </c>
      <c r="F172" s="218" t="s">
        <v>239</v>
      </c>
      <c r="G172" s="215"/>
      <c r="H172" s="219">
        <v>2</v>
      </c>
      <c r="I172" s="220"/>
      <c r="J172" s="215"/>
      <c r="K172" s="215"/>
      <c r="L172" s="221"/>
      <c r="M172" s="222"/>
      <c r="N172" s="223"/>
      <c r="O172" s="223"/>
      <c r="P172" s="223"/>
      <c r="Q172" s="223"/>
      <c r="R172" s="223"/>
      <c r="S172" s="223"/>
      <c r="T172" s="22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5" t="s">
        <v>122</v>
      </c>
      <c r="AU172" s="225" t="s">
        <v>84</v>
      </c>
      <c r="AV172" s="13" t="s">
        <v>84</v>
      </c>
      <c r="AW172" s="13" t="s">
        <v>35</v>
      </c>
      <c r="AX172" s="13" t="s">
        <v>74</v>
      </c>
      <c r="AY172" s="225" t="s">
        <v>112</v>
      </c>
    </row>
    <row r="173" s="14" customFormat="1">
      <c r="A173" s="14"/>
      <c r="B173" s="226"/>
      <c r="C173" s="227"/>
      <c r="D173" s="216" t="s">
        <v>122</v>
      </c>
      <c r="E173" s="228" t="s">
        <v>19</v>
      </c>
      <c r="F173" s="229" t="s">
        <v>124</v>
      </c>
      <c r="G173" s="227"/>
      <c r="H173" s="230">
        <v>2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6" t="s">
        <v>122</v>
      </c>
      <c r="AU173" s="236" t="s">
        <v>84</v>
      </c>
      <c r="AV173" s="14" t="s">
        <v>120</v>
      </c>
      <c r="AW173" s="14" t="s">
        <v>35</v>
      </c>
      <c r="AX173" s="14" t="s">
        <v>82</v>
      </c>
      <c r="AY173" s="236" t="s">
        <v>112</v>
      </c>
    </row>
    <row r="174" s="2" customFormat="1">
      <c r="A174" s="39"/>
      <c r="B174" s="40"/>
      <c r="C174" s="201" t="s">
        <v>240</v>
      </c>
      <c r="D174" s="201" t="s">
        <v>115</v>
      </c>
      <c r="E174" s="202" t="s">
        <v>241</v>
      </c>
      <c r="F174" s="203" t="s">
        <v>242</v>
      </c>
      <c r="G174" s="204" t="s">
        <v>127</v>
      </c>
      <c r="H174" s="205">
        <v>1</v>
      </c>
      <c r="I174" s="206"/>
      <c r="J174" s="207">
        <f>ROUND(I174*H174,2)</f>
        <v>0</v>
      </c>
      <c r="K174" s="203" t="s">
        <v>119</v>
      </c>
      <c r="L174" s="45"/>
      <c r="M174" s="208" t="s">
        <v>19</v>
      </c>
      <c r="N174" s="209" t="s">
        <v>45</v>
      </c>
      <c r="O174" s="85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2" t="s">
        <v>120</v>
      </c>
      <c r="AT174" s="212" t="s">
        <v>115</v>
      </c>
      <c r="AU174" s="212" t="s">
        <v>84</v>
      </c>
      <c r="AY174" s="18" t="s">
        <v>112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8" t="s">
        <v>82</v>
      </c>
      <c r="BK174" s="213">
        <f>ROUND(I174*H174,2)</f>
        <v>0</v>
      </c>
      <c r="BL174" s="18" t="s">
        <v>120</v>
      </c>
      <c r="BM174" s="212" t="s">
        <v>243</v>
      </c>
    </row>
    <row r="175" s="13" customFormat="1">
      <c r="A175" s="13"/>
      <c r="B175" s="214"/>
      <c r="C175" s="215"/>
      <c r="D175" s="216" t="s">
        <v>122</v>
      </c>
      <c r="E175" s="217" t="s">
        <v>19</v>
      </c>
      <c r="F175" s="218" t="s">
        <v>219</v>
      </c>
      <c r="G175" s="215"/>
      <c r="H175" s="219">
        <v>1</v>
      </c>
      <c r="I175" s="220"/>
      <c r="J175" s="215"/>
      <c r="K175" s="215"/>
      <c r="L175" s="221"/>
      <c r="M175" s="222"/>
      <c r="N175" s="223"/>
      <c r="O175" s="223"/>
      <c r="P175" s="223"/>
      <c r="Q175" s="223"/>
      <c r="R175" s="223"/>
      <c r="S175" s="223"/>
      <c r="T175" s="22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5" t="s">
        <v>122</v>
      </c>
      <c r="AU175" s="225" t="s">
        <v>84</v>
      </c>
      <c r="AV175" s="13" t="s">
        <v>84</v>
      </c>
      <c r="AW175" s="13" t="s">
        <v>35</v>
      </c>
      <c r="AX175" s="13" t="s">
        <v>74</v>
      </c>
      <c r="AY175" s="225" t="s">
        <v>112</v>
      </c>
    </row>
    <row r="176" s="14" customFormat="1">
      <c r="A176" s="14"/>
      <c r="B176" s="226"/>
      <c r="C176" s="227"/>
      <c r="D176" s="216" t="s">
        <v>122</v>
      </c>
      <c r="E176" s="228" t="s">
        <v>19</v>
      </c>
      <c r="F176" s="229" t="s">
        <v>124</v>
      </c>
      <c r="G176" s="227"/>
      <c r="H176" s="230">
        <v>1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6" t="s">
        <v>122</v>
      </c>
      <c r="AU176" s="236" t="s">
        <v>84</v>
      </c>
      <c r="AV176" s="14" t="s">
        <v>120</v>
      </c>
      <c r="AW176" s="14" t="s">
        <v>35</v>
      </c>
      <c r="AX176" s="14" t="s">
        <v>82</v>
      </c>
      <c r="AY176" s="236" t="s">
        <v>112</v>
      </c>
    </row>
    <row r="177" s="2" customFormat="1">
      <c r="A177" s="39"/>
      <c r="B177" s="40"/>
      <c r="C177" s="201" t="s">
        <v>244</v>
      </c>
      <c r="D177" s="201" t="s">
        <v>115</v>
      </c>
      <c r="E177" s="202" t="s">
        <v>245</v>
      </c>
      <c r="F177" s="203" t="s">
        <v>246</v>
      </c>
      <c r="G177" s="204" t="s">
        <v>127</v>
      </c>
      <c r="H177" s="205">
        <v>3</v>
      </c>
      <c r="I177" s="206"/>
      <c r="J177" s="207">
        <f>ROUND(I177*H177,2)</f>
        <v>0</v>
      </c>
      <c r="K177" s="203" t="s">
        <v>119</v>
      </c>
      <c r="L177" s="45"/>
      <c r="M177" s="208" t="s">
        <v>19</v>
      </c>
      <c r="N177" s="209" t="s">
        <v>45</v>
      </c>
      <c r="O177" s="85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2" t="s">
        <v>120</v>
      </c>
      <c r="AT177" s="212" t="s">
        <v>115</v>
      </c>
      <c r="AU177" s="212" t="s">
        <v>84</v>
      </c>
      <c r="AY177" s="18" t="s">
        <v>112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8" t="s">
        <v>82</v>
      </c>
      <c r="BK177" s="213">
        <f>ROUND(I177*H177,2)</f>
        <v>0</v>
      </c>
      <c r="BL177" s="18" t="s">
        <v>120</v>
      </c>
      <c r="BM177" s="212" t="s">
        <v>247</v>
      </c>
    </row>
    <row r="178" s="13" customFormat="1">
      <c r="A178" s="13"/>
      <c r="B178" s="214"/>
      <c r="C178" s="215"/>
      <c r="D178" s="216" t="s">
        <v>122</v>
      </c>
      <c r="E178" s="217" t="s">
        <v>19</v>
      </c>
      <c r="F178" s="218" t="s">
        <v>223</v>
      </c>
      <c r="G178" s="215"/>
      <c r="H178" s="219">
        <v>3</v>
      </c>
      <c r="I178" s="220"/>
      <c r="J178" s="215"/>
      <c r="K178" s="215"/>
      <c r="L178" s="221"/>
      <c r="M178" s="222"/>
      <c r="N178" s="223"/>
      <c r="O178" s="223"/>
      <c r="P178" s="223"/>
      <c r="Q178" s="223"/>
      <c r="R178" s="223"/>
      <c r="S178" s="223"/>
      <c r="T178" s="22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5" t="s">
        <v>122</v>
      </c>
      <c r="AU178" s="225" t="s">
        <v>84</v>
      </c>
      <c r="AV178" s="13" t="s">
        <v>84</v>
      </c>
      <c r="AW178" s="13" t="s">
        <v>35</v>
      </c>
      <c r="AX178" s="13" t="s">
        <v>74</v>
      </c>
      <c r="AY178" s="225" t="s">
        <v>112</v>
      </c>
    </row>
    <row r="179" s="14" customFormat="1">
      <c r="A179" s="14"/>
      <c r="B179" s="226"/>
      <c r="C179" s="227"/>
      <c r="D179" s="216" t="s">
        <v>122</v>
      </c>
      <c r="E179" s="228" t="s">
        <v>19</v>
      </c>
      <c r="F179" s="229" t="s">
        <v>124</v>
      </c>
      <c r="G179" s="227"/>
      <c r="H179" s="230">
        <v>3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36" t="s">
        <v>122</v>
      </c>
      <c r="AU179" s="236" t="s">
        <v>84</v>
      </c>
      <c r="AV179" s="14" t="s">
        <v>120</v>
      </c>
      <c r="AW179" s="14" t="s">
        <v>35</v>
      </c>
      <c r="AX179" s="14" t="s">
        <v>82</v>
      </c>
      <c r="AY179" s="236" t="s">
        <v>112</v>
      </c>
    </row>
    <row r="180" s="12" customFormat="1" ht="22.8" customHeight="1">
      <c r="A180" s="12"/>
      <c r="B180" s="185"/>
      <c r="C180" s="186"/>
      <c r="D180" s="187" t="s">
        <v>73</v>
      </c>
      <c r="E180" s="199" t="s">
        <v>205</v>
      </c>
      <c r="F180" s="199" t="s">
        <v>248</v>
      </c>
      <c r="G180" s="186"/>
      <c r="H180" s="186"/>
      <c r="I180" s="189"/>
      <c r="J180" s="200">
        <f>BK180</f>
        <v>0</v>
      </c>
      <c r="K180" s="186"/>
      <c r="L180" s="191"/>
      <c r="M180" s="192"/>
      <c r="N180" s="193"/>
      <c r="O180" s="193"/>
      <c r="P180" s="194">
        <f>SUM(P181:P209)</f>
        <v>0</v>
      </c>
      <c r="Q180" s="193"/>
      <c r="R180" s="194">
        <f>SUM(R181:R209)</f>
        <v>8.151313</v>
      </c>
      <c r="S180" s="193"/>
      <c r="T180" s="195">
        <f>SUM(T181:T209)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6" t="s">
        <v>82</v>
      </c>
      <c r="AT180" s="197" t="s">
        <v>73</v>
      </c>
      <c r="AU180" s="197" t="s">
        <v>82</v>
      </c>
      <c r="AY180" s="196" t="s">
        <v>112</v>
      </c>
      <c r="BK180" s="198">
        <f>SUM(BK181:BK209)</f>
        <v>0</v>
      </c>
    </row>
    <row r="181" s="2" customFormat="1" ht="33" customHeight="1">
      <c r="A181" s="39"/>
      <c r="B181" s="40"/>
      <c r="C181" s="201" t="s">
        <v>249</v>
      </c>
      <c r="D181" s="201" t="s">
        <v>115</v>
      </c>
      <c r="E181" s="202" t="s">
        <v>250</v>
      </c>
      <c r="F181" s="203" t="s">
        <v>251</v>
      </c>
      <c r="G181" s="204" t="s">
        <v>118</v>
      </c>
      <c r="H181" s="205">
        <v>9.2050000000000001</v>
      </c>
      <c r="I181" s="206"/>
      <c r="J181" s="207">
        <f>ROUND(I181*H181,2)</f>
        <v>0</v>
      </c>
      <c r="K181" s="203" t="s">
        <v>119</v>
      </c>
      <c r="L181" s="45"/>
      <c r="M181" s="208" t="s">
        <v>19</v>
      </c>
      <c r="N181" s="209" t="s">
        <v>45</v>
      </c>
      <c r="O181" s="85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2" t="s">
        <v>120</v>
      </c>
      <c r="AT181" s="212" t="s">
        <v>115</v>
      </c>
      <c r="AU181" s="212" t="s">
        <v>84</v>
      </c>
      <c r="AY181" s="18" t="s">
        <v>112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8" t="s">
        <v>82</v>
      </c>
      <c r="BK181" s="213">
        <f>ROUND(I181*H181,2)</f>
        <v>0</v>
      </c>
      <c r="BL181" s="18" t="s">
        <v>120</v>
      </c>
      <c r="BM181" s="212" t="s">
        <v>252</v>
      </c>
    </row>
    <row r="182" s="13" customFormat="1">
      <c r="A182" s="13"/>
      <c r="B182" s="214"/>
      <c r="C182" s="215"/>
      <c r="D182" s="216" t="s">
        <v>122</v>
      </c>
      <c r="E182" s="217" t="s">
        <v>19</v>
      </c>
      <c r="F182" s="218" t="s">
        <v>253</v>
      </c>
      <c r="G182" s="215"/>
      <c r="H182" s="219">
        <v>9.2050000000000001</v>
      </c>
      <c r="I182" s="220"/>
      <c r="J182" s="215"/>
      <c r="K182" s="215"/>
      <c r="L182" s="221"/>
      <c r="M182" s="222"/>
      <c r="N182" s="223"/>
      <c r="O182" s="223"/>
      <c r="P182" s="223"/>
      <c r="Q182" s="223"/>
      <c r="R182" s="223"/>
      <c r="S182" s="223"/>
      <c r="T182" s="22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5" t="s">
        <v>122</v>
      </c>
      <c r="AU182" s="225" t="s">
        <v>84</v>
      </c>
      <c r="AV182" s="13" t="s">
        <v>84</v>
      </c>
      <c r="AW182" s="13" t="s">
        <v>35</v>
      </c>
      <c r="AX182" s="13" t="s">
        <v>74</v>
      </c>
      <c r="AY182" s="225" t="s">
        <v>112</v>
      </c>
    </row>
    <row r="183" s="14" customFormat="1">
      <c r="A183" s="14"/>
      <c r="B183" s="226"/>
      <c r="C183" s="227"/>
      <c r="D183" s="216" t="s">
        <v>122</v>
      </c>
      <c r="E183" s="228" t="s">
        <v>19</v>
      </c>
      <c r="F183" s="229" t="s">
        <v>124</v>
      </c>
      <c r="G183" s="227"/>
      <c r="H183" s="230">
        <v>9.2050000000000001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6" t="s">
        <v>122</v>
      </c>
      <c r="AU183" s="236" t="s">
        <v>84</v>
      </c>
      <c r="AV183" s="14" t="s">
        <v>120</v>
      </c>
      <c r="AW183" s="14" t="s">
        <v>35</v>
      </c>
      <c r="AX183" s="14" t="s">
        <v>82</v>
      </c>
      <c r="AY183" s="236" t="s">
        <v>112</v>
      </c>
    </row>
    <row r="184" s="2" customFormat="1" ht="16.5" customHeight="1">
      <c r="A184" s="39"/>
      <c r="B184" s="40"/>
      <c r="C184" s="237" t="s">
        <v>254</v>
      </c>
      <c r="D184" s="237" t="s">
        <v>195</v>
      </c>
      <c r="E184" s="238" t="s">
        <v>255</v>
      </c>
      <c r="F184" s="239" t="s">
        <v>256</v>
      </c>
      <c r="G184" s="240" t="s">
        <v>257</v>
      </c>
      <c r="H184" s="241">
        <v>8.0790000000000006</v>
      </c>
      <c r="I184" s="242"/>
      <c r="J184" s="243">
        <f>ROUND(I184*H184,2)</f>
        <v>0</v>
      </c>
      <c r="K184" s="239" t="s">
        <v>119</v>
      </c>
      <c r="L184" s="244"/>
      <c r="M184" s="245" t="s">
        <v>19</v>
      </c>
      <c r="N184" s="246" t="s">
        <v>45</v>
      </c>
      <c r="O184" s="85"/>
      <c r="P184" s="210">
        <f>O184*H184</f>
        <v>0</v>
      </c>
      <c r="Q184" s="210">
        <v>1</v>
      </c>
      <c r="R184" s="210">
        <f>Q184*H184</f>
        <v>8.0790000000000006</v>
      </c>
      <c r="S184" s="210">
        <v>0</v>
      </c>
      <c r="T184" s="21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2" t="s">
        <v>154</v>
      </c>
      <c r="AT184" s="212" t="s">
        <v>195</v>
      </c>
      <c r="AU184" s="212" t="s">
        <v>84</v>
      </c>
      <c r="AY184" s="18" t="s">
        <v>112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8" t="s">
        <v>82</v>
      </c>
      <c r="BK184" s="213">
        <f>ROUND(I184*H184,2)</f>
        <v>0</v>
      </c>
      <c r="BL184" s="18" t="s">
        <v>120</v>
      </c>
      <c r="BM184" s="212" t="s">
        <v>258</v>
      </c>
    </row>
    <row r="185" s="13" customFormat="1">
      <c r="A185" s="13"/>
      <c r="B185" s="214"/>
      <c r="C185" s="215"/>
      <c r="D185" s="216" t="s">
        <v>122</v>
      </c>
      <c r="E185" s="217" t="s">
        <v>19</v>
      </c>
      <c r="F185" s="218" t="s">
        <v>259</v>
      </c>
      <c r="G185" s="215"/>
      <c r="H185" s="219">
        <v>8.0790000000000006</v>
      </c>
      <c r="I185" s="220"/>
      <c r="J185" s="215"/>
      <c r="K185" s="215"/>
      <c r="L185" s="221"/>
      <c r="M185" s="222"/>
      <c r="N185" s="223"/>
      <c r="O185" s="223"/>
      <c r="P185" s="223"/>
      <c r="Q185" s="223"/>
      <c r="R185" s="223"/>
      <c r="S185" s="223"/>
      <c r="T185" s="22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5" t="s">
        <v>122</v>
      </c>
      <c r="AU185" s="225" t="s">
        <v>84</v>
      </c>
      <c r="AV185" s="13" t="s">
        <v>84</v>
      </c>
      <c r="AW185" s="13" t="s">
        <v>35</v>
      </c>
      <c r="AX185" s="13" t="s">
        <v>74</v>
      </c>
      <c r="AY185" s="225" t="s">
        <v>112</v>
      </c>
    </row>
    <row r="186" s="14" customFormat="1">
      <c r="A186" s="14"/>
      <c r="B186" s="226"/>
      <c r="C186" s="227"/>
      <c r="D186" s="216" t="s">
        <v>122</v>
      </c>
      <c r="E186" s="228" t="s">
        <v>19</v>
      </c>
      <c r="F186" s="229" t="s">
        <v>124</v>
      </c>
      <c r="G186" s="227"/>
      <c r="H186" s="230">
        <v>8.0790000000000006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6" t="s">
        <v>122</v>
      </c>
      <c r="AU186" s="236" t="s">
        <v>84</v>
      </c>
      <c r="AV186" s="14" t="s">
        <v>120</v>
      </c>
      <c r="AW186" s="14" t="s">
        <v>35</v>
      </c>
      <c r="AX186" s="14" t="s">
        <v>82</v>
      </c>
      <c r="AY186" s="236" t="s">
        <v>112</v>
      </c>
    </row>
    <row r="187" s="2" customFormat="1">
      <c r="A187" s="39"/>
      <c r="B187" s="40"/>
      <c r="C187" s="201" t="s">
        <v>260</v>
      </c>
      <c r="D187" s="201" t="s">
        <v>115</v>
      </c>
      <c r="E187" s="202" t="s">
        <v>261</v>
      </c>
      <c r="F187" s="203" t="s">
        <v>262</v>
      </c>
      <c r="G187" s="204" t="s">
        <v>118</v>
      </c>
      <c r="H187" s="205">
        <v>8.9369999999999994</v>
      </c>
      <c r="I187" s="206"/>
      <c r="J187" s="207">
        <f>ROUND(I187*H187,2)</f>
        <v>0</v>
      </c>
      <c r="K187" s="203" t="s">
        <v>119</v>
      </c>
      <c r="L187" s="45"/>
      <c r="M187" s="208" t="s">
        <v>19</v>
      </c>
      <c r="N187" s="209" t="s">
        <v>45</v>
      </c>
      <c r="O187" s="85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2" t="s">
        <v>120</v>
      </c>
      <c r="AT187" s="212" t="s">
        <v>115</v>
      </c>
      <c r="AU187" s="212" t="s">
        <v>84</v>
      </c>
      <c r="AY187" s="18" t="s">
        <v>112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8" t="s">
        <v>82</v>
      </c>
      <c r="BK187" s="213">
        <f>ROUND(I187*H187,2)</f>
        <v>0</v>
      </c>
      <c r="BL187" s="18" t="s">
        <v>120</v>
      </c>
      <c r="BM187" s="212" t="s">
        <v>263</v>
      </c>
    </row>
    <row r="188" s="13" customFormat="1">
      <c r="A188" s="13"/>
      <c r="B188" s="214"/>
      <c r="C188" s="215"/>
      <c r="D188" s="216" t="s">
        <v>122</v>
      </c>
      <c r="E188" s="217" t="s">
        <v>19</v>
      </c>
      <c r="F188" s="218" t="s">
        <v>176</v>
      </c>
      <c r="G188" s="215"/>
      <c r="H188" s="219">
        <v>8.9369999999999994</v>
      </c>
      <c r="I188" s="220"/>
      <c r="J188" s="215"/>
      <c r="K188" s="215"/>
      <c r="L188" s="221"/>
      <c r="M188" s="222"/>
      <c r="N188" s="223"/>
      <c r="O188" s="223"/>
      <c r="P188" s="223"/>
      <c r="Q188" s="223"/>
      <c r="R188" s="223"/>
      <c r="S188" s="223"/>
      <c r="T188" s="22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5" t="s">
        <v>122</v>
      </c>
      <c r="AU188" s="225" t="s">
        <v>84</v>
      </c>
      <c r="AV188" s="13" t="s">
        <v>84</v>
      </c>
      <c r="AW188" s="13" t="s">
        <v>35</v>
      </c>
      <c r="AX188" s="13" t="s">
        <v>82</v>
      </c>
      <c r="AY188" s="225" t="s">
        <v>112</v>
      </c>
    </row>
    <row r="189" s="2" customFormat="1" ht="16.5" customHeight="1">
      <c r="A189" s="39"/>
      <c r="B189" s="40"/>
      <c r="C189" s="237" t="s">
        <v>264</v>
      </c>
      <c r="D189" s="237" t="s">
        <v>195</v>
      </c>
      <c r="E189" s="238" t="s">
        <v>265</v>
      </c>
      <c r="F189" s="239" t="s">
        <v>266</v>
      </c>
      <c r="G189" s="240" t="s">
        <v>267</v>
      </c>
      <c r="H189" s="241">
        <v>0.313</v>
      </c>
      <c r="I189" s="242"/>
      <c r="J189" s="243">
        <f>ROUND(I189*H189,2)</f>
        <v>0</v>
      </c>
      <c r="K189" s="239" t="s">
        <v>119</v>
      </c>
      <c r="L189" s="244"/>
      <c r="M189" s="245" t="s">
        <v>19</v>
      </c>
      <c r="N189" s="246" t="s">
        <v>45</v>
      </c>
      <c r="O189" s="85"/>
      <c r="P189" s="210">
        <f>O189*H189</f>
        <v>0</v>
      </c>
      <c r="Q189" s="210">
        <v>0.001</v>
      </c>
      <c r="R189" s="210">
        <f>Q189*H189</f>
        <v>0.00031300000000000002</v>
      </c>
      <c r="S189" s="210">
        <v>0</v>
      </c>
      <c r="T189" s="21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2" t="s">
        <v>154</v>
      </c>
      <c r="AT189" s="212" t="s">
        <v>195</v>
      </c>
      <c r="AU189" s="212" t="s">
        <v>84</v>
      </c>
      <c r="AY189" s="18" t="s">
        <v>112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8" t="s">
        <v>82</v>
      </c>
      <c r="BK189" s="213">
        <f>ROUND(I189*H189,2)</f>
        <v>0</v>
      </c>
      <c r="BL189" s="18" t="s">
        <v>120</v>
      </c>
      <c r="BM189" s="212" t="s">
        <v>268</v>
      </c>
    </row>
    <row r="190" s="13" customFormat="1">
      <c r="A190" s="13"/>
      <c r="B190" s="214"/>
      <c r="C190" s="215"/>
      <c r="D190" s="216" t="s">
        <v>122</v>
      </c>
      <c r="E190" s="217" t="s">
        <v>19</v>
      </c>
      <c r="F190" s="218" t="s">
        <v>269</v>
      </c>
      <c r="G190" s="215"/>
      <c r="H190" s="219">
        <v>0.313</v>
      </c>
      <c r="I190" s="220"/>
      <c r="J190" s="215"/>
      <c r="K190" s="215"/>
      <c r="L190" s="221"/>
      <c r="M190" s="222"/>
      <c r="N190" s="223"/>
      <c r="O190" s="223"/>
      <c r="P190" s="223"/>
      <c r="Q190" s="223"/>
      <c r="R190" s="223"/>
      <c r="S190" s="223"/>
      <c r="T190" s="22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5" t="s">
        <v>122</v>
      </c>
      <c r="AU190" s="225" t="s">
        <v>84</v>
      </c>
      <c r="AV190" s="13" t="s">
        <v>84</v>
      </c>
      <c r="AW190" s="13" t="s">
        <v>35</v>
      </c>
      <c r="AX190" s="13" t="s">
        <v>74</v>
      </c>
      <c r="AY190" s="225" t="s">
        <v>112</v>
      </c>
    </row>
    <row r="191" s="14" customFormat="1">
      <c r="A191" s="14"/>
      <c r="B191" s="226"/>
      <c r="C191" s="227"/>
      <c r="D191" s="216" t="s">
        <v>122</v>
      </c>
      <c r="E191" s="228" t="s">
        <v>19</v>
      </c>
      <c r="F191" s="229" t="s">
        <v>124</v>
      </c>
      <c r="G191" s="227"/>
      <c r="H191" s="230">
        <v>0.313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6" t="s">
        <v>122</v>
      </c>
      <c r="AU191" s="236" t="s">
        <v>84</v>
      </c>
      <c r="AV191" s="14" t="s">
        <v>120</v>
      </c>
      <c r="AW191" s="14" t="s">
        <v>35</v>
      </c>
      <c r="AX191" s="14" t="s">
        <v>82</v>
      </c>
      <c r="AY191" s="236" t="s">
        <v>112</v>
      </c>
    </row>
    <row r="192" s="2" customFormat="1" ht="16.5" customHeight="1">
      <c r="A192" s="39"/>
      <c r="B192" s="40"/>
      <c r="C192" s="201" t="s">
        <v>270</v>
      </c>
      <c r="D192" s="201" t="s">
        <v>115</v>
      </c>
      <c r="E192" s="202" t="s">
        <v>271</v>
      </c>
      <c r="F192" s="203" t="s">
        <v>272</v>
      </c>
      <c r="G192" s="204" t="s">
        <v>127</v>
      </c>
      <c r="H192" s="205">
        <v>2</v>
      </c>
      <c r="I192" s="206"/>
      <c r="J192" s="207">
        <f>ROUND(I192*H192,2)</f>
        <v>0</v>
      </c>
      <c r="K192" s="203" t="s">
        <v>119</v>
      </c>
      <c r="L192" s="45"/>
      <c r="M192" s="208" t="s">
        <v>19</v>
      </c>
      <c r="N192" s="209" t="s">
        <v>45</v>
      </c>
      <c r="O192" s="85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2" t="s">
        <v>120</v>
      </c>
      <c r="AT192" s="212" t="s">
        <v>115</v>
      </c>
      <c r="AU192" s="212" t="s">
        <v>84</v>
      </c>
      <c r="AY192" s="18" t="s">
        <v>112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8" t="s">
        <v>82</v>
      </c>
      <c r="BK192" s="213">
        <f>ROUND(I192*H192,2)</f>
        <v>0</v>
      </c>
      <c r="BL192" s="18" t="s">
        <v>120</v>
      </c>
      <c r="BM192" s="212" t="s">
        <v>273</v>
      </c>
    </row>
    <row r="193" s="13" customFormat="1">
      <c r="A193" s="13"/>
      <c r="B193" s="214"/>
      <c r="C193" s="215"/>
      <c r="D193" s="216" t="s">
        <v>122</v>
      </c>
      <c r="E193" s="217" t="s">
        <v>19</v>
      </c>
      <c r="F193" s="218" t="s">
        <v>274</v>
      </c>
      <c r="G193" s="215"/>
      <c r="H193" s="219">
        <v>2</v>
      </c>
      <c r="I193" s="220"/>
      <c r="J193" s="215"/>
      <c r="K193" s="215"/>
      <c r="L193" s="221"/>
      <c r="M193" s="222"/>
      <c r="N193" s="223"/>
      <c r="O193" s="223"/>
      <c r="P193" s="223"/>
      <c r="Q193" s="223"/>
      <c r="R193" s="223"/>
      <c r="S193" s="223"/>
      <c r="T193" s="22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5" t="s">
        <v>122</v>
      </c>
      <c r="AU193" s="225" t="s">
        <v>84</v>
      </c>
      <c r="AV193" s="13" t="s">
        <v>84</v>
      </c>
      <c r="AW193" s="13" t="s">
        <v>35</v>
      </c>
      <c r="AX193" s="13" t="s">
        <v>74</v>
      </c>
      <c r="AY193" s="225" t="s">
        <v>112</v>
      </c>
    </row>
    <row r="194" s="14" customFormat="1">
      <c r="A194" s="14"/>
      <c r="B194" s="226"/>
      <c r="C194" s="227"/>
      <c r="D194" s="216" t="s">
        <v>122</v>
      </c>
      <c r="E194" s="228" t="s">
        <v>19</v>
      </c>
      <c r="F194" s="229" t="s">
        <v>124</v>
      </c>
      <c r="G194" s="227"/>
      <c r="H194" s="230">
        <v>2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6" t="s">
        <v>122</v>
      </c>
      <c r="AU194" s="236" t="s">
        <v>84</v>
      </c>
      <c r="AV194" s="14" t="s">
        <v>120</v>
      </c>
      <c r="AW194" s="14" t="s">
        <v>35</v>
      </c>
      <c r="AX194" s="14" t="s">
        <v>82</v>
      </c>
      <c r="AY194" s="236" t="s">
        <v>112</v>
      </c>
    </row>
    <row r="195" s="2" customFormat="1" ht="16.5" customHeight="1">
      <c r="A195" s="39"/>
      <c r="B195" s="40"/>
      <c r="C195" s="237" t="s">
        <v>275</v>
      </c>
      <c r="D195" s="237" t="s">
        <v>195</v>
      </c>
      <c r="E195" s="238" t="s">
        <v>276</v>
      </c>
      <c r="F195" s="239" t="s">
        <v>277</v>
      </c>
      <c r="G195" s="240" t="s">
        <v>278</v>
      </c>
      <c r="H195" s="241">
        <v>6</v>
      </c>
      <c r="I195" s="242"/>
      <c r="J195" s="243">
        <f>ROUND(I195*H195,2)</f>
        <v>0</v>
      </c>
      <c r="K195" s="239" t="s">
        <v>119</v>
      </c>
      <c r="L195" s="244"/>
      <c r="M195" s="245" t="s">
        <v>19</v>
      </c>
      <c r="N195" s="246" t="s">
        <v>45</v>
      </c>
      <c r="O195" s="85"/>
      <c r="P195" s="210">
        <f>O195*H195</f>
        <v>0</v>
      </c>
      <c r="Q195" s="210">
        <v>0.012</v>
      </c>
      <c r="R195" s="210">
        <f>Q195*H195</f>
        <v>0.072000000000000008</v>
      </c>
      <c r="S195" s="210">
        <v>0</v>
      </c>
      <c r="T195" s="21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2" t="s">
        <v>154</v>
      </c>
      <c r="AT195" s="212" t="s">
        <v>195</v>
      </c>
      <c r="AU195" s="212" t="s">
        <v>84</v>
      </c>
      <c r="AY195" s="18" t="s">
        <v>112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8" t="s">
        <v>82</v>
      </c>
      <c r="BK195" s="213">
        <f>ROUND(I195*H195,2)</f>
        <v>0</v>
      </c>
      <c r="BL195" s="18" t="s">
        <v>120</v>
      </c>
      <c r="BM195" s="212" t="s">
        <v>279</v>
      </c>
    </row>
    <row r="196" s="13" customFormat="1">
      <c r="A196" s="13"/>
      <c r="B196" s="214"/>
      <c r="C196" s="215"/>
      <c r="D196" s="216" t="s">
        <v>122</v>
      </c>
      <c r="E196" s="217" t="s">
        <v>19</v>
      </c>
      <c r="F196" s="218" t="s">
        <v>280</v>
      </c>
      <c r="G196" s="215"/>
      <c r="H196" s="219">
        <v>6</v>
      </c>
      <c r="I196" s="220"/>
      <c r="J196" s="215"/>
      <c r="K196" s="215"/>
      <c r="L196" s="221"/>
      <c r="M196" s="222"/>
      <c r="N196" s="223"/>
      <c r="O196" s="223"/>
      <c r="P196" s="223"/>
      <c r="Q196" s="223"/>
      <c r="R196" s="223"/>
      <c r="S196" s="223"/>
      <c r="T196" s="22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5" t="s">
        <v>122</v>
      </c>
      <c r="AU196" s="225" t="s">
        <v>84</v>
      </c>
      <c r="AV196" s="13" t="s">
        <v>84</v>
      </c>
      <c r="AW196" s="13" t="s">
        <v>35</v>
      </c>
      <c r="AX196" s="13" t="s">
        <v>74</v>
      </c>
      <c r="AY196" s="225" t="s">
        <v>112</v>
      </c>
    </row>
    <row r="197" s="14" customFormat="1">
      <c r="A197" s="14"/>
      <c r="B197" s="226"/>
      <c r="C197" s="227"/>
      <c r="D197" s="216" t="s">
        <v>122</v>
      </c>
      <c r="E197" s="228" t="s">
        <v>19</v>
      </c>
      <c r="F197" s="229" t="s">
        <v>124</v>
      </c>
      <c r="G197" s="227"/>
      <c r="H197" s="230">
        <v>6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36" t="s">
        <v>122</v>
      </c>
      <c r="AU197" s="236" t="s">
        <v>84</v>
      </c>
      <c r="AV197" s="14" t="s">
        <v>120</v>
      </c>
      <c r="AW197" s="14" t="s">
        <v>35</v>
      </c>
      <c r="AX197" s="14" t="s">
        <v>82</v>
      </c>
      <c r="AY197" s="236" t="s">
        <v>112</v>
      </c>
    </row>
    <row r="198" s="2" customFormat="1" ht="16.5" customHeight="1">
      <c r="A198" s="39"/>
      <c r="B198" s="40"/>
      <c r="C198" s="201" t="s">
        <v>281</v>
      </c>
      <c r="D198" s="201" t="s">
        <v>115</v>
      </c>
      <c r="E198" s="202" t="s">
        <v>282</v>
      </c>
      <c r="F198" s="203" t="s">
        <v>283</v>
      </c>
      <c r="G198" s="204" t="s">
        <v>127</v>
      </c>
      <c r="H198" s="205">
        <v>1</v>
      </c>
      <c r="I198" s="206"/>
      <c r="J198" s="207">
        <f>ROUND(I198*H198,2)</f>
        <v>0</v>
      </c>
      <c r="K198" s="203" t="s">
        <v>119</v>
      </c>
      <c r="L198" s="45"/>
      <c r="M198" s="208" t="s">
        <v>19</v>
      </c>
      <c r="N198" s="209" t="s">
        <v>45</v>
      </c>
      <c r="O198" s="85"/>
      <c r="P198" s="210">
        <f>O198*H198</f>
        <v>0</v>
      </c>
      <c r="Q198" s="210">
        <v>0</v>
      </c>
      <c r="R198" s="210">
        <f>Q198*H198</f>
        <v>0</v>
      </c>
      <c r="S198" s="210">
        <v>0</v>
      </c>
      <c r="T198" s="21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2" t="s">
        <v>120</v>
      </c>
      <c r="AT198" s="212" t="s">
        <v>115</v>
      </c>
      <c r="AU198" s="212" t="s">
        <v>84</v>
      </c>
      <c r="AY198" s="18" t="s">
        <v>112</v>
      </c>
      <c r="BE198" s="213">
        <f>IF(N198="základní",J198,0)</f>
        <v>0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8" t="s">
        <v>82</v>
      </c>
      <c r="BK198" s="213">
        <f>ROUND(I198*H198,2)</f>
        <v>0</v>
      </c>
      <c r="BL198" s="18" t="s">
        <v>120</v>
      </c>
      <c r="BM198" s="212" t="s">
        <v>284</v>
      </c>
    </row>
    <row r="199" s="13" customFormat="1">
      <c r="A199" s="13"/>
      <c r="B199" s="214"/>
      <c r="C199" s="215"/>
      <c r="D199" s="216" t="s">
        <v>122</v>
      </c>
      <c r="E199" s="217" t="s">
        <v>19</v>
      </c>
      <c r="F199" s="218" t="s">
        <v>285</v>
      </c>
      <c r="G199" s="215"/>
      <c r="H199" s="219">
        <v>1</v>
      </c>
      <c r="I199" s="220"/>
      <c r="J199" s="215"/>
      <c r="K199" s="215"/>
      <c r="L199" s="221"/>
      <c r="M199" s="222"/>
      <c r="N199" s="223"/>
      <c r="O199" s="223"/>
      <c r="P199" s="223"/>
      <c r="Q199" s="223"/>
      <c r="R199" s="223"/>
      <c r="S199" s="223"/>
      <c r="T199" s="22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5" t="s">
        <v>122</v>
      </c>
      <c r="AU199" s="225" t="s">
        <v>84</v>
      </c>
      <c r="AV199" s="13" t="s">
        <v>84</v>
      </c>
      <c r="AW199" s="13" t="s">
        <v>35</v>
      </c>
      <c r="AX199" s="13" t="s">
        <v>74</v>
      </c>
      <c r="AY199" s="225" t="s">
        <v>112</v>
      </c>
    </row>
    <row r="200" s="14" customFormat="1">
      <c r="A200" s="14"/>
      <c r="B200" s="226"/>
      <c r="C200" s="227"/>
      <c r="D200" s="216" t="s">
        <v>122</v>
      </c>
      <c r="E200" s="228" t="s">
        <v>19</v>
      </c>
      <c r="F200" s="229" t="s">
        <v>124</v>
      </c>
      <c r="G200" s="227"/>
      <c r="H200" s="230">
        <v>1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36" t="s">
        <v>122</v>
      </c>
      <c r="AU200" s="236" t="s">
        <v>84</v>
      </c>
      <c r="AV200" s="14" t="s">
        <v>120</v>
      </c>
      <c r="AW200" s="14" t="s">
        <v>35</v>
      </c>
      <c r="AX200" s="14" t="s">
        <v>82</v>
      </c>
      <c r="AY200" s="236" t="s">
        <v>112</v>
      </c>
    </row>
    <row r="201" s="2" customFormat="1" ht="16.5" customHeight="1">
      <c r="A201" s="39"/>
      <c r="B201" s="40"/>
      <c r="C201" s="201" t="s">
        <v>286</v>
      </c>
      <c r="D201" s="201" t="s">
        <v>115</v>
      </c>
      <c r="E201" s="202" t="s">
        <v>287</v>
      </c>
      <c r="F201" s="203" t="s">
        <v>288</v>
      </c>
      <c r="G201" s="204" t="s">
        <v>127</v>
      </c>
      <c r="H201" s="205">
        <v>8</v>
      </c>
      <c r="I201" s="206"/>
      <c r="J201" s="207">
        <f>ROUND(I201*H201,2)</f>
        <v>0</v>
      </c>
      <c r="K201" s="203" t="s">
        <v>119</v>
      </c>
      <c r="L201" s="45"/>
      <c r="M201" s="208" t="s">
        <v>19</v>
      </c>
      <c r="N201" s="209" t="s">
        <v>45</v>
      </c>
      <c r="O201" s="85"/>
      <c r="P201" s="210">
        <f>O201*H201</f>
        <v>0</v>
      </c>
      <c r="Q201" s="210">
        <v>0</v>
      </c>
      <c r="R201" s="210">
        <f>Q201*H201</f>
        <v>0</v>
      </c>
      <c r="S201" s="210">
        <v>0</v>
      </c>
      <c r="T201" s="21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2" t="s">
        <v>120</v>
      </c>
      <c r="AT201" s="212" t="s">
        <v>115</v>
      </c>
      <c r="AU201" s="212" t="s">
        <v>84</v>
      </c>
      <c r="AY201" s="18" t="s">
        <v>112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18" t="s">
        <v>82</v>
      </c>
      <c r="BK201" s="213">
        <f>ROUND(I201*H201,2)</f>
        <v>0</v>
      </c>
      <c r="BL201" s="18" t="s">
        <v>120</v>
      </c>
      <c r="BM201" s="212" t="s">
        <v>289</v>
      </c>
    </row>
    <row r="202" s="15" customFormat="1">
      <c r="A202" s="15"/>
      <c r="B202" s="247"/>
      <c r="C202" s="248"/>
      <c r="D202" s="216" t="s">
        <v>122</v>
      </c>
      <c r="E202" s="249" t="s">
        <v>19</v>
      </c>
      <c r="F202" s="250" t="s">
        <v>290</v>
      </c>
      <c r="G202" s="248"/>
      <c r="H202" s="249" t="s">
        <v>19</v>
      </c>
      <c r="I202" s="251"/>
      <c r="J202" s="248"/>
      <c r="K202" s="248"/>
      <c r="L202" s="252"/>
      <c r="M202" s="253"/>
      <c r="N202" s="254"/>
      <c r="O202" s="254"/>
      <c r="P202" s="254"/>
      <c r="Q202" s="254"/>
      <c r="R202" s="254"/>
      <c r="S202" s="254"/>
      <c r="T202" s="25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6" t="s">
        <v>122</v>
      </c>
      <c r="AU202" s="256" t="s">
        <v>84</v>
      </c>
      <c r="AV202" s="15" t="s">
        <v>82</v>
      </c>
      <c r="AW202" s="15" t="s">
        <v>35</v>
      </c>
      <c r="AX202" s="15" t="s">
        <v>74</v>
      </c>
      <c r="AY202" s="256" t="s">
        <v>112</v>
      </c>
    </row>
    <row r="203" s="13" customFormat="1">
      <c r="A203" s="13"/>
      <c r="B203" s="214"/>
      <c r="C203" s="215"/>
      <c r="D203" s="216" t="s">
        <v>122</v>
      </c>
      <c r="E203" s="217" t="s">
        <v>19</v>
      </c>
      <c r="F203" s="218" t="s">
        <v>291</v>
      </c>
      <c r="G203" s="215"/>
      <c r="H203" s="219">
        <v>8</v>
      </c>
      <c r="I203" s="220"/>
      <c r="J203" s="215"/>
      <c r="K203" s="215"/>
      <c r="L203" s="221"/>
      <c r="M203" s="222"/>
      <c r="N203" s="223"/>
      <c r="O203" s="223"/>
      <c r="P203" s="223"/>
      <c r="Q203" s="223"/>
      <c r="R203" s="223"/>
      <c r="S203" s="223"/>
      <c r="T203" s="22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5" t="s">
        <v>122</v>
      </c>
      <c r="AU203" s="225" t="s">
        <v>84</v>
      </c>
      <c r="AV203" s="13" t="s">
        <v>84</v>
      </c>
      <c r="AW203" s="13" t="s">
        <v>35</v>
      </c>
      <c r="AX203" s="13" t="s">
        <v>74</v>
      </c>
      <c r="AY203" s="225" t="s">
        <v>112</v>
      </c>
    </row>
    <row r="204" s="14" customFormat="1">
      <c r="A204" s="14"/>
      <c r="B204" s="226"/>
      <c r="C204" s="227"/>
      <c r="D204" s="216" t="s">
        <v>122</v>
      </c>
      <c r="E204" s="228" t="s">
        <v>19</v>
      </c>
      <c r="F204" s="229" t="s">
        <v>124</v>
      </c>
      <c r="G204" s="227"/>
      <c r="H204" s="230">
        <v>8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6" t="s">
        <v>122</v>
      </c>
      <c r="AU204" s="236" t="s">
        <v>84</v>
      </c>
      <c r="AV204" s="14" t="s">
        <v>120</v>
      </c>
      <c r="AW204" s="14" t="s">
        <v>35</v>
      </c>
      <c r="AX204" s="14" t="s">
        <v>82</v>
      </c>
      <c r="AY204" s="236" t="s">
        <v>112</v>
      </c>
    </row>
    <row r="205" s="2" customFormat="1" ht="21.75" customHeight="1">
      <c r="A205" s="39"/>
      <c r="B205" s="40"/>
      <c r="C205" s="201" t="s">
        <v>292</v>
      </c>
      <c r="D205" s="201" t="s">
        <v>115</v>
      </c>
      <c r="E205" s="202" t="s">
        <v>293</v>
      </c>
      <c r="F205" s="203" t="s">
        <v>294</v>
      </c>
      <c r="G205" s="204" t="s">
        <v>127</v>
      </c>
      <c r="H205" s="205">
        <v>7</v>
      </c>
      <c r="I205" s="206"/>
      <c r="J205" s="207">
        <f>ROUND(I205*H205,2)</f>
        <v>0</v>
      </c>
      <c r="K205" s="203" t="s">
        <v>295</v>
      </c>
      <c r="L205" s="45"/>
      <c r="M205" s="208" t="s">
        <v>19</v>
      </c>
      <c r="N205" s="209" t="s">
        <v>45</v>
      </c>
      <c r="O205" s="85"/>
      <c r="P205" s="210">
        <f>O205*H205</f>
        <v>0</v>
      </c>
      <c r="Q205" s="210">
        <v>0</v>
      </c>
      <c r="R205" s="210">
        <f>Q205*H205</f>
        <v>0</v>
      </c>
      <c r="S205" s="210">
        <v>0</v>
      </c>
      <c r="T205" s="21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2" t="s">
        <v>120</v>
      </c>
      <c r="AT205" s="212" t="s">
        <v>115</v>
      </c>
      <c r="AU205" s="212" t="s">
        <v>84</v>
      </c>
      <c r="AY205" s="18" t="s">
        <v>112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8" t="s">
        <v>82</v>
      </c>
      <c r="BK205" s="213">
        <f>ROUND(I205*H205,2)</f>
        <v>0</v>
      </c>
      <c r="BL205" s="18" t="s">
        <v>120</v>
      </c>
      <c r="BM205" s="212" t="s">
        <v>296</v>
      </c>
    </row>
    <row r="206" s="15" customFormat="1">
      <c r="A206" s="15"/>
      <c r="B206" s="247"/>
      <c r="C206" s="248"/>
      <c r="D206" s="216" t="s">
        <v>122</v>
      </c>
      <c r="E206" s="249" t="s">
        <v>19</v>
      </c>
      <c r="F206" s="250" t="s">
        <v>290</v>
      </c>
      <c r="G206" s="248"/>
      <c r="H206" s="249" t="s">
        <v>19</v>
      </c>
      <c r="I206" s="251"/>
      <c r="J206" s="248"/>
      <c r="K206" s="248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122</v>
      </c>
      <c r="AU206" s="256" t="s">
        <v>84</v>
      </c>
      <c r="AV206" s="15" t="s">
        <v>82</v>
      </c>
      <c r="AW206" s="15" t="s">
        <v>35</v>
      </c>
      <c r="AX206" s="15" t="s">
        <v>74</v>
      </c>
      <c r="AY206" s="256" t="s">
        <v>112</v>
      </c>
    </row>
    <row r="207" s="15" customFormat="1">
      <c r="A207" s="15"/>
      <c r="B207" s="247"/>
      <c r="C207" s="248"/>
      <c r="D207" s="216" t="s">
        <v>122</v>
      </c>
      <c r="E207" s="249" t="s">
        <v>19</v>
      </c>
      <c r="F207" s="250" t="s">
        <v>297</v>
      </c>
      <c r="G207" s="248"/>
      <c r="H207" s="249" t="s">
        <v>19</v>
      </c>
      <c r="I207" s="251"/>
      <c r="J207" s="248"/>
      <c r="K207" s="248"/>
      <c r="L207" s="252"/>
      <c r="M207" s="253"/>
      <c r="N207" s="254"/>
      <c r="O207" s="254"/>
      <c r="P207" s="254"/>
      <c r="Q207" s="254"/>
      <c r="R207" s="254"/>
      <c r="S207" s="254"/>
      <c r="T207" s="25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6" t="s">
        <v>122</v>
      </c>
      <c r="AU207" s="256" t="s">
        <v>84</v>
      </c>
      <c r="AV207" s="15" t="s">
        <v>82</v>
      </c>
      <c r="AW207" s="15" t="s">
        <v>35</v>
      </c>
      <c r="AX207" s="15" t="s">
        <v>74</v>
      </c>
      <c r="AY207" s="256" t="s">
        <v>112</v>
      </c>
    </row>
    <row r="208" s="13" customFormat="1">
      <c r="A208" s="13"/>
      <c r="B208" s="214"/>
      <c r="C208" s="215"/>
      <c r="D208" s="216" t="s">
        <v>122</v>
      </c>
      <c r="E208" s="217" t="s">
        <v>19</v>
      </c>
      <c r="F208" s="218" t="s">
        <v>149</v>
      </c>
      <c r="G208" s="215"/>
      <c r="H208" s="219">
        <v>7</v>
      </c>
      <c r="I208" s="220"/>
      <c r="J208" s="215"/>
      <c r="K208" s="215"/>
      <c r="L208" s="221"/>
      <c r="M208" s="222"/>
      <c r="N208" s="223"/>
      <c r="O208" s="223"/>
      <c r="P208" s="223"/>
      <c r="Q208" s="223"/>
      <c r="R208" s="223"/>
      <c r="S208" s="223"/>
      <c r="T208" s="22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5" t="s">
        <v>122</v>
      </c>
      <c r="AU208" s="225" t="s">
        <v>84</v>
      </c>
      <c r="AV208" s="13" t="s">
        <v>84</v>
      </c>
      <c r="AW208" s="13" t="s">
        <v>35</v>
      </c>
      <c r="AX208" s="13" t="s">
        <v>74</v>
      </c>
      <c r="AY208" s="225" t="s">
        <v>112</v>
      </c>
    </row>
    <row r="209" s="14" customFormat="1">
      <c r="A209" s="14"/>
      <c r="B209" s="226"/>
      <c r="C209" s="227"/>
      <c r="D209" s="216" t="s">
        <v>122</v>
      </c>
      <c r="E209" s="228" t="s">
        <v>19</v>
      </c>
      <c r="F209" s="229" t="s">
        <v>124</v>
      </c>
      <c r="G209" s="227"/>
      <c r="H209" s="230">
        <v>7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6" t="s">
        <v>122</v>
      </c>
      <c r="AU209" s="236" t="s">
        <v>84</v>
      </c>
      <c r="AV209" s="14" t="s">
        <v>120</v>
      </c>
      <c r="AW209" s="14" t="s">
        <v>35</v>
      </c>
      <c r="AX209" s="14" t="s">
        <v>82</v>
      </c>
      <c r="AY209" s="236" t="s">
        <v>112</v>
      </c>
    </row>
    <row r="210" s="12" customFormat="1" ht="22.8" customHeight="1">
      <c r="A210" s="12"/>
      <c r="B210" s="185"/>
      <c r="C210" s="186"/>
      <c r="D210" s="187" t="s">
        <v>73</v>
      </c>
      <c r="E210" s="199" t="s">
        <v>298</v>
      </c>
      <c r="F210" s="199" t="s">
        <v>299</v>
      </c>
      <c r="G210" s="186"/>
      <c r="H210" s="186"/>
      <c r="I210" s="189"/>
      <c r="J210" s="200">
        <f>BK210</f>
        <v>0</v>
      </c>
      <c r="K210" s="186"/>
      <c r="L210" s="191"/>
      <c r="M210" s="192"/>
      <c r="N210" s="193"/>
      <c r="O210" s="193"/>
      <c r="P210" s="194">
        <f>SUM(P211:P215)</f>
        <v>0</v>
      </c>
      <c r="Q210" s="193"/>
      <c r="R210" s="194">
        <f>SUM(R211:R215)</f>
        <v>0</v>
      </c>
      <c r="S210" s="193"/>
      <c r="T210" s="195">
        <f>SUM(T211:T215)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6" t="s">
        <v>82</v>
      </c>
      <c r="AT210" s="197" t="s">
        <v>73</v>
      </c>
      <c r="AU210" s="197" t="s">
        <v>82</v>
      </c>
      <c r="AY210" s="196" t="s">
        <v>112</v>
      </c>
      <c r="BK210" s="198">
        <f>SUM(BK211:BK215)</f>
        <v>0</v>
      </c>
    </row>
    <row r="211" s="2" customFormat="1" ht="16.5" customHeight="1">
      <c r="A211" s="39"/>
      <c r="B211" s="40"/>
      <c r="C211" s="201" t="s">
        <v>300</v>
      </c>
      <c r="D211" s="201" t="s">
        <v>115</v>
      </c>
      <c r="E211" s="202" t="s">
        <v>301</v>
      </c>
      <c r="F211" s="203" t="s">
        <v>302</v>
      </c>
      <c r="G211" s="204" t="s">
        <v>303</v>
      </c>
      <c r="H211" s="205">
        <v>9</v>
      </c>
      <c r="I211" s="206"/>
      <c r="J211" s="207">
        <f>ROUND(I211*H211,2)</f>
        <v>0</v>
      </c>
      <c r="K211" s="203" t="s">
        <v>304</v>
      </c>
      <c r="L211" s="45"/>
      <c r="M211" s="208" t="s">
        <v>19</v>
      </c>
      <c r="N211" s="209" t="s">
        <v>45</v>
      </c>
      <c r="O211" s="85"/>
      <c r="P211" s="210">
        <f>O211*H211</f>
        <v>0</v>
      </c>
      <c r="Q211" s="210">
        <v>0</v>
      </c>
      <c r="R211" s="210">
        <f>Q211*H211</f>
        <v>0</v>
      </c>
      <c r="S211" s="210">
        <v>0</v>
      </c>
      <c r="T211" s="21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2" t="s">
        <v>120</v>
      </c>
      <c r="AT211" s="212" t="s">
        <v>115</v>
      </c>
      <c r="AU211" s="212" t="s">
        <v>84</v>
      </c>
      <c r="AY211" s="18" t="s">
        <v>112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18" t="s">
        <v>82</v>
      </c>
      <c r="BK211" s="213">
        <f>ROUND(I211*H211,2)</f>
        <v>0</v>
      </c>
      <c r="BL211" s="18" t="s">
        <v>120</v>
      </c>
      <c r="BM211" s="212" t="s">
        <v>305</v>
      </c>
    </row>
    <row r="212" s="2" customFormat="1" ht="16.5" customHeight="1">
      <c r="A212" s="39"/>
      <c r="B212" s="40"/>
      <c r="C212" s="201" t="s">
        <v>306</v>
      </c>
      <c r="D212" s="201" t="s">
        <v>115</v>
      </c>
      <c r="E212" s="202" t="s">
        <v>307</v>
      </c>
      <c r="F212" s="203" t="s">
        <v>308</v>
      </c>
      <c r="G212" s="204" t="s">
        <v>303</v>
      </c>
      <c r="H212" s="205">
        <v>25</v>
      </c>
      <c r="I212" s="206"/>
      <c r="J212" s="207">
        <f>ROUND(I212*H212,2)</f>
        <v>0</v>
      </c>
      <c r="K212" s="203" t="s">
        <v>304</v>
      </c>
      <c r="L212" s="45"/>
      <c r="M212" s="208" t="s">
        <v>19</v>
      </c>
      <c r="N212" s="209" t="s">
        <v>45</v>
      </c>
      <c r="O212" s="85"/>
      <c r="P212" s="210">
        <f>O212*H212</f>
        <v>0</v>
      </c>
      <c r="Q212" s="210">
        <v>0</v>
      </c>
      <c r="R212" s="210">
        <f>Q212*H212</f>
        <v>0</v>
      </c>
      <c r="S212" s="210">
        <v>0</v>
      </c>
      <c r="T212" s="21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2" t="s">
        <v>120</v>
      </c>
      <c r="AT212" s="212" t="s">
        <v>115</v>
      </c>
      <c r="AU212" s="212" t="s">
        <v>84</v>
      </c>
      <c r="AY212" s="18" t="s">
        <v>112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8" t="s">
        <v>82</v>
      </c>
      <c r="BK212" s="213">
        <f>ROUND(I212*H212,2)</f>
        <v>0</v>
      </c>
      <c r="BL212" s="18" t="s">
        <v>120</v>
      </c>
      <c r="BM212" s="212" t="s">
        <v>309</v>
      </c>
    </row>
    <row r="213" s="13" customFormat="1">
      <c r="A213" s="13"/>
      <c r="B213" s="214"/>
      <c r="C213" s="215"/>
      <c r="D213" s="216" t="s">
        <v>122</v>
      </c>
      <c r="E213" s="217" t="s">
        <v>19</v>
      </c>
      <c r="F213" s="218" t="s">
        <v>310</v>
      </c>
      <c r="G213" s="215"/>
      <c r="H213" s="219">
        <v>25</v>
      </c>
      <c r="I213" s="220"/>
      <c r="J213" s="215"/>
      <c r="K213" s="215"/>
      <c r="L213" s="221"/>
      <c r="M213" s="222"/>
      <c r="N213" s="223"/>
      <c r="O213" s="223"/>
      <c r="P213" s="223"/>
      <c r="Q213" s="223"/>
      <c r="R213" s="223"/>
      <c r="S213" s="223"/>
      <c r="T213" s="22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5" t="s">
        <v>122</v>
      </c>
      <c r="AU213" s="225" t="s">
        <v>84</v>
      </c>
      <c r="AV213" s="13" t="s">
        <v>84</v>
      </c>
      <c r="AW213" s="13" t="s">
        <v>35</v>
      </c>
      <c r="AX213" s="13" t="s">
        <v>74</v>
      </c>
      <c r="AY213" s="225" t="s">
        <v>112</v>
      </c>
    </row>
    <row r="214" s="14" customFormat="1">
      <c r="A214" s="14"/>
      <c r="B214" s="226"/>
      <c r="C214" s="227"/>
      <c r="D214" s="216" t="s">
        <v>122</v>
      </c>
      <c r="E214" s="228" t="s">
        <v>19</v>
      </c>
      <c r="F214" s="229" t="s">
        <v>124</v>
      </c>
      <c r="G214" s="227"/>
      <c r="H214" s="230">
        <v>25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36" t="s">
        <v>122</v>
      </c>
      <c r="AU214" s="236" t="s">
        <v>84</v>
      </c>
      <c r="AV214" s="14" t="s">
        <v>120</v>
      </c>
      <c r="AW214" s="14" t="s">
        <v>35</v>
      </c>
      <c r="AX214" s="14" t="s">
        <v>82</v>
      </c>
      <c r="AY214" s="236" t="s">
        <v>112</v>
      </c>
    </row>
    <row r="215" s="2" customFormat="1" ht="16.5" customHeight="1">
      <c r="A215" s="39"/>
      <c r="B215" s="40"/>
      <c r="C215" s="201" t="s">
        <v>311</v>
      </c>
      <c r="D215" s="201" t="s">
        <v>115</v>
      </c>
      <c r="E215" s="202" t="s">
        <v>312</v>
      </c>
      <c r="F215" s="203" t="s">
        <v>313</v>
      </c>
      <c r="G215" s="204" t="s">
        <v>118</v>
      </c>
      <c r="H215" s="205">
        <v>6</v>
      </c>
      <c r="I215" s="206"/>
      <c r="J215" s="207">
        <f>ROUND(I215*H215,2)</f>
        <v>0</v>
      </c>
      <c r="K215" s="203" t="s">
        <v>304</v>
      </c>
      <c r="L215" s="45"/>
      <c r="M215" s="257" t="s">
        <v>19</v>
      </c>
      <c r="N215" s="258" t="s">
        <v>45</v>
      </c>
      <c r="O215" s="259"/>
      <c r="P215" s="260">
        <f>O215*H215</f>
        <v>0</v>
      </c>
      <c r="Q215" s="260">
        <v>0</v>
      </c>
      <c r="R215" s="260">
        <f>Q215*H215</f>
        <v>0</v>
      </c>
      <c r="S215" s="260">
        <v>0</v>
      </c>
      <c r="T215" s="26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2" t="s">
        <v>120</v>
      </c>
      <c r="AT215" s="212" t="s">
        <v>115</v>
      </c>
      <c r="AU215" s="212" t="s">
        <v>84</v>
      </c>
      <c r="AY215" s="18" t="s">
        <v>112</v>
      </c>
      <c r="BE215" s="213">
        <f>IF(N215="základní",J215,0)</f>
        <v>0</v>
      </c>
      <c r="BF215" s="213">
        <f>IF(N215="snížená",J215,0)</f>
        <v>0</v>
      </c>
      <c r="BG215" s="213">
        <f>IF(N215="zákl. přenesená",J215,0)</f>
        <v>0</v>
      </c>
      <c r="BH215" s="213">
        <f>IF(N215="sníž. přenesená",J215,0)</f>
        <v>0</v>
      </c>
      <c r="BI215" s="213">
        <f>IF(N215="nulová",J215,0)</f>
        <v>0</v>
      </c>
      <c r="BJ215" s="18" t="s">
        <v>82</v>
      </c>
      <c r="BK215" s="213">
        <f>ROUND(I215*H215,2)</f>
        <v>0</v>
      </c>
      <c r="BL215" s="18" t="s">
        <v>120</v>
      </c>
      <c r="BM215" s="212" t="s">
        <v>314</v>
      </c>
    </row>
    <row r="216" s="2" customFormat="1" ht="6.96" customHeight="1">
      <c r="A216" s="39"/>
      <c r="B216" s="60"/>
      <c r="C216" s="61"/>
      <c r="D216" s="61"/>
      <c r="E216" s="61"/>
      <c r="F216" s="61"/>
      <c r="G216" s="61"/>
      <c r="H216" s="61"/>
      <c r="I216" s="61"/>
      <c r="J216" s="61"/>
      <c r="K216" s="61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xgqhF91DdvenaqAsNOswWdDsT1/gUic4KrreXTs44qMf1JR2NMZvQkVGBOOrURKQ3F3iY7+3UD/MlNDJa5noUw==" hashValue="+EAVdNxN0PV7d5NBom2QmjO8Ah34HyKlNMp9qZ86rM/nKo6x2L0uP+dbA/ZFnEIfFg42zVBXVQv985hkfmLDAA==" algorithmName="SHA-512" password="CC35"/>
  <autoFilter ref="C83:K21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6" customFormat="1" ht="45" customHeight="1">
      <c r="B3" s="266"/>
      <c r="C3" s="267" t="s">
        <v>315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316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317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318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319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320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321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322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323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324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325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81</v>
      </c>
      <c r="F18" s="273" t="s">
        <v>326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327</v>
      </c>
      <c r="F19" s="273" t="s">
        <v>328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329</v>
      </c>
      <c r="F20" s="273" t="s">
        <v>330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331</v>
      </c>
      <c r="F21" s="273" t="s">
        <v>332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333</v>
      </c>
      <c r="F22" s="273" t="s">
        <v>334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335</v>
      </c>
      <c r="F23" s="273" t="s">
        <v>336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337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338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339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340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341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342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343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344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345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98</v>
      </c>
      <c r="F36" s="273"/>
      <c r="G36" s="273" t="s">
        <v>346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347</v>
      </c>
      <c r="F37" s="273"/>
      <c r="G37" s="273" t="s">
        <v>348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55</v>
      </c>
      <c r="F38" s="273"/>
      <c r="G38" s="273" t="s">
        <v>349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56</v>
      </c>
      <c r="F39" s="273"/>
      <c r="G39" s="273" t="s">
        <v>350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99</v>
      </c>
      <c r="F40" s="273"/>
      <c r="G40" s="273" t="s">
        <v>351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100</v>
      </c>
      <c r="F41" s="273"/>
      <c r="G41" s="273" t="s">
        <v>352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353</v>
      </c>
      <c r="F42" s="273"/>
      <c r="G42" s="273" t="s">
        <v>354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355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356</v>
      </c>
      <c r="F44" s="273"/>
      <c r="G44" s="273" t="s">
        <v>357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102</v>
      </c>
      <c r="F45" s="273"/>
      <c r="G45" s="273" t="s">
        <v>358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359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360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361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362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363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364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365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366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367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368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369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370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371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372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373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374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375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376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377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378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379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380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381</v>
      </c>
      <c r="D76" s="291"/>
      <c r="E76" s="291"/>
      <c r="F76" s="291" t="s">
        <v>382</v>
      </c>
      <c r="G76" s="292"/>
      <c r="H76" s="291" t="s">
        <v>56</v>
      </c>
      <c r="I76" s="291" t="s">
        <v>59</v>
      </c>
      <c r="J76" s="291" t="s">
        <v>383</v>
      </c>
      <c r="K76" s="290"/>
    </row>
    <row r="77" s="1" customFormat="1" ht="17.25" customHeight="1">
      <c r="B77" s="288"/>
      <c r="C77" s="293" t="s">
        <v>384</v>
      </c>
      <c r="D77" s="293"/>
      <c r="E77" s="293"/>
      <c r="F77" s="294" t="s">
        <v>385</v>
      </c>
      <c r="G77" s="295"/>
      <c r="H77" s="293"/>
      <c r="I77" s="293"/>
      <c r="J77" s="293" t="s">
        <v>386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55</v>
      </c>
      <c r="D79" s="298"/>
      <c r="E79" s="298"/>
      <c r="F79" s="299" t="s">
        <v>387</v>
      </c>
      <c r="G79" s="300"/>
      <c r="H79" s="276" t="s">
        <v>388</v>
      </c>
      <c r="I79" s="276" t="s">
        <v>389</v>
      </c>
      <c r="J79" s="276">
        <v>20</v>
      </c>
      <c r="K79" s="290"/>
    </row>
    <row r="80" s="1" customFormat="1" ht="15" customHeight="1">
      <c r="B80" s="288"/>
      <c r="C80" s="276" t="s">
        <v>390</v>
      </c>
      <c r="D80" s="276"/>
      <c r="E80" s="276"/>
      <c r="F80" s="299" t="s">
        <v>387</v>
      </c>
      <c r="G80" s="300"/>
      <c r="H80" s="276" t="s">
        <v>391</v>
      </c>
      <c r="I80" s="276" t="s">
        <v>389</v>
      </c>
      <c r="J80" s="276">
        <v>120</v>
      </c>
      <c r="K80" s="290"/>
    </row>
    <row r="81" s="1" customFormat="1" ht="15" customHeight="1">
      <c r="B81" s="301"/>
      <c r="C81" s="276" t="s">
        <v>392</v>
      </c>
      <c r="D81" s="276"/>
      <c r="E81" s="276"/>
      <c r="F81" s="299" t="s">
        <v>393</v>
      </c>
      <c r="G81" s="300"/>
      <c r="H81" s="276" t="s">
        <v>394</v>
      </c>
      <c r="I81" s="276" t="s">
        <v>389</v>
      </c>
      <c r="J81" s="276">
        <v>50</v>
      </c>
      <c r="K81" s="290"/>
    </row>
    <row r="82" s="1" customFormat="1" ht="15" customHeight="1">
      <c r="B82" s="301"/>
      <c r="C82" s="276" t="s">
        <v>395</v>
      </c>
      <c r="D82" s="276"/>
      <c r="E82" s="276"/>
      <c r="F82" s="299" t="s">
        <v>387</v>
      </c>
      <c r="G82" s="300"/>
      <c r="H82" s="276" t="s">
        <v>396</v>
      </c>
      <c r="I82" s="276" t="s">
        <v>397</v>
      </c>
      <c r="J82" s="276"/>
      <c r="K82" s="290"/>
    </row>
    <row r="83" s="1" customFormat="1" ht="15" customHeight="1">
      <c r="B83" s="301"/>
      <c r="C83" s="302" t="s">
        <v>398</v>
      </c>
      <c r="D83" s="302"/>
      <c r="E83" s="302"/>
      <c r="F83" s="303" t="s">
        <v>393</v>
      </c>
      <c r="G83" s="302"/>
      <c r="H83" s="302" t="s">
        <v>399</v>
      </c>
      <c r="I83" s="302" t="s">
        <v>389</v>
      </c>
      <c r="J83" s="302">
        <v>15</v>
      </c>
      <c r="K83" s="290"/>
    </row>
    <row r="84" s="1" customFormat="1" ht="15" customHeight="1">
      <c r="B84" s="301"/>
      <c r="C84" s="302" t="s">
        <v>400</v>
      </c>
      <c r="D84" s="302"/>
      <c r="E84" s="302"/>
      <c r="F84" s="303" t="s">
        <v>393</v>
      </c>
      <c r="G84" s="302"/>
      <c r="H84" s="302" t="s">
        <v>401</v>
      </c>
      <c r="I84" s="302" t="s">
        <v>389</v>
      </c>
      <c r="J84" s="302">
        <v>15</v>
      </c>
      <c r="K84" s="290"/>
    </row>
    <row r="85" s="1" customFormat="1" ht="15" customHeight="1">
      <c r="B85" s="301"/>
      <c r="C85" s="302" t="s">
        <v>402</v>
      </c>
      <c r="D85" s="302"/>
      <c r="E85" s="302"/>
      <c r="F85" s="303" t="s">
        <v>393</v>
      </c>
      <c r="G85" s="302"/>
      <c r="H85" s="302" t="s">
        <v>403</v>
      </c>
      <c r="I85" s="302" t="s">
        <v>389</v>
      </c>
      <c r="J85" s="302">
        <v>20</v>
      </c>
      <c r="K85" s="290"/>
    </row>
    <row r="86" s="1" customFormat="1" ht="15" customHeight="1">
      <c r="B86" s="301"/>
      <c r="C86" s="302" t="s">
        <v>404</v>
      </c>
      <c r="D86" s="302"/>
      <c r="E86" s="302"/>
      <c r="F86" s="303" t="s">
        <v>393</v>
      </c>
      <c r="G86" s="302"/>
      <c r="H86" s="302" t="s">
        <v>405</v>
      </c>
      <c r="I86" s="302" t="s">
        <v>389</v>
      </c>
      <c r="J86" s="302">
        <v>20</v>
      </c>
      <c r="K86" s="290"/>
    </row>
    <row r="87" s="1" customFormat="1" ht="15" customHeight="1">
      <c r="B87" s="301"/>
      <c r="C87" s="276" t="s">
        <v>406</v>
      </c>
      <c r="D87" s="276"/>
      <c r="E87" s="276"/>
      <c r="F87" s="299" t="s">
        <v>393</v>
      </c>
      <c r="G87" s="300"/>
      <c r="H87" s="276" t="s">
        <v>407</v>
      </c>
      <c r="I87" s="276" t="s">
        <v>389</v>
      </c>
      <c r="J87" s="276">
        <v>50</v>
      </c>
      <c r="K87" s="290"/>
    </row>
    <row r="88" s="1" customFormat="1" ht="15" customHeight="1">
      <c r="B88" s="301"/>
      <c r="C88" s="276" t="s">
        <v>408</v>
      </c>
      <c r="D88" s="276"/>
      <c r="E88" s="276"/>
      <c r="F88" s="299" t="s">
        <v>393</v>
      </c>
      <c r="G88" s="300"/>
      <c r="H88" s="276" t="s">
        <v>409</v>
      </c>
      <c r="I88" s="276" t="s">
        <v>389</v>
      </c>
      <c r="J88" s="276">
        <v>20</v>
      </c>
      <c r="K88" s="290"/>
    </row>
    <row r="89" s="1" customFormat="1" ht="15" customHeight="1">
      <c r="B89" s="301"/>
      <c r="C89" s="276" t="s">
        <v>410</v>
      </c>
      <c r="D89" s="276"/>
      <c r="E89" s="276"/>
      <c r="F89" s="299" t="s">
        <v>393</v>
      </c>
      <c r="G89" s="300"/>
      <c r="H89" s="276" t="s">
        <v>411</v>
      </c>
      <c r="I89" s="276" t="s">
        <v>389</v>
      </c>
      <c r="J89" s="276">
        <v>20</v>
      </c>
      <c r="K89" s="290"/>
    </row>
    <row r="90" s="1" customFormat="1" ht="15" customHeight="1">
      <c r="B90" s="301"/>
      <c r="C90" s="276" t="s">
        <v>412</v>
      </c>
      <c r="D90" s="276"/>
      <c r="E90" s="276"/>
      <c r="F90" s="299" t="s">
        <v>393</v>
      </c>
      <c r="G90" s="300"/>
      <c r="H90" s="276" t="s">
        <v>413</v>
      </c>
      <c r="I90" s="276" t="s">
        <v>389</v>
      </c>
      <c r="J90" s="276">
        <v>50</v>
      </c>
      <c r="K90" s="290"/>
    </row>
    <row r="91" s="1" customFormat="1" ht="15" customHeight="1">
      <c r="B91" s="301"/>
      <c r="C91" s="276" t="s">
        <v>414</v>
      </c>
      <c r="D91" s="276"/>
      <c r="E91" s="276"/>
      <c r="F91" s="299" t="s">
        <v>393</v>
      </c>
      <c r="G91" s="300"/>
      <c r="H91" s="276" t="s">
        <v>414</v>
      </c>
      <c r="I91" s="276" t="s">
        <v>389</v>
      </c>
      <c r="J91" s="276">
        <v>50</v>
      </c>
      <c r="K91" s="290"/>
    </row>
    <row r="92" s="1" customFormat="1" ht="15" customHeight="1">
      <c r="B92" s="301"/>
      <c r="C92" s="276" t="s">
        <v>415</v>
      </c>
      <c r="D92" s="276"/>
      <c r="E92" s="276"/>
      <c r="F92" s="299" t="s">
        <v>393</v>
      </c>
      <c r="G92" s="300"/>
      <c r="H92" s="276" t="s">
        <v>416</v>
      </c>
      <c r="I92" s="276" t="s">
        <v>389</v>
      </c>
      <c r="J92" s="276">
        <v>255</v>
      </c>
      <c r="K92" s="290"/>
    </row>
    <row r="93" s="1" customFormat="1" ht="15" customHeight="1">
      <c r="B93" s="301"/>
      <c r="C93" s="276" t="s">
        <v>417</v>
      </c>
      <c r="D93" s="276"/>
      <c r="E93" s="276"/>
      <c r="F93" s="299" t="s">
        <v>387</v>
      </c>
      <c r="G93" s="300"/>
      <c r="H93" s="276" t="s">
        <v>418</v>
      </c>
      <c r="I93" s="276" t="s">
        <v>419</v>
      </c>
      <c r="J93" s="276"/>
      <c r="K93" s="290"/>
    </row>
    <row r="94" s="1" customFormat="1" ht="15" customHeight="1">
      <c r="B94" s="301"/>
      <c r="C94" s="276" t="s">
        <v>420</v>
      </c>
      <c r="D94" s="276"/>
      <c r="E94" s="276"/>
      <c r="F94" s="299" t="s">
        <v>387</v>
      </c>
      <c r="G94" s="300"/>
      <c r="H94" s="276" t="s">
        <v>421</v>
      </c>
      <c r="I94" s="276" t="s">
        <v>422</v>
      </c>
      <c r="J94" s="276"/>
      <c r="K94" s="290"/>
    </row>
    <row r="95" s="1" customFormat="1" ht="15" customHeight="1">
      <c r="B95" s="301"/>
      <c r="C95" s="276" t="s">
        <v>423</v>
      </c>
      <c r="D95" s="276"/>
      <c r="E95" s="276"/>
      <c r="F95" s="299" t="s">
        <v>387</v>
      </c>
      <c r="G95" s="300"/>
      <c r="H95" s="276" t="s">
        <v>423</v>
      </c>
      <c r="I95" s="276" t="s">
        <v>422</v>
      </c>
      <c r="J95" s="276"/>
      <c r="K95" s="290"/>
    </row>
    <row r="96" s="1" customFormat="1" ht="15" customHeight="1">
      <c r="B96" s="301"/>
      <c r="C96" s="276" t="s">
        <v>40</v>
      </c>
      <c r="D96" s="276"/>
      <c r="E96" s="276"/>
      <c r="F96" s="299" t="s">
        <v>387</v>
      </c>
      <c r="G96" s="300"/>
      <c r="H96" s="276" t="s">
        <v>424</v>
      </c>
      <c r="I96" s="276" t="s">
        <v>422</v>
      </c>
      <c r="J96" s="276"/>
      <c r="K96" s="290"/>
    </row>
    <row r="97" s="1" customFormat="1" ht="15" customHeight="1">
      <c r="B97" s="301"/>
      <c r="C97" s="276" t="s">
        <v>50</v>
      </c>
      <c r="D97" s="276"/>
      <c r="E97" s="276"/>
      <c r="F97" s="299" t="s">
        <v>387</v>
      </c>
      <c r="G97" s="300"/>
      <c r="H97" s="276" t="s">
        <v>425</v>
      </c>
      <c r="I97" s="276" t="s">
        <v>422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426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381</v>
      </c>
      <c r="D103" s="291"/>
      <c r="E103" s="291"/>
      <c r="F103" s="291" t="s">
        <v>382</v>
      </c>
      <c r="G103" s="292"/>
      <c r="H103" s="291" t="s">
        <v>56</v>
      </c>
      <c r="I103" s="291" t="s">
        <v>59</v>
      </c>
      <c r="J103" s="291" t="s">
        <v>383</v>
      </c>
      <c r="K103" s="290"/>
    </row>
    <row r="104" s="1" customFormat="1" ht="17.25" customHeight="1">
      <c r="B104" s="288"/>
      <c r="C104" s="293" t="s">
        <v>384</v>
      </c>
      <c r="D104" s="293"/>
      <c r="E104" s="293"/>
      <c r="F104" s="294" t="s">
        <v>385</v>
      </c>
      <c r="G104" s="295"/>
      <c r="H104" s="293"/>
      <c r="I104" s="293"/>
      <c r="J104" s="293" t="s">
        <v>386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55</v>
      </c>
      <c r="D106" s="298"/>
      <c r="E106" s="298"/>
      <c r="F106" s="299" t="s">
        <v>387</v>
      </c>
      <c r="G106" s="276"/>
      <c r="H106" s="276" t="s">
        <v>427</v>
      </c>
      <c r="I106" s="276" t="s">
        <v>389</v>
      </c>
      <c r="J106" s="276">
        <v>20</v>
      </c>
      <c r="K106" s="290"/>
    </row>
    <row r="107" s="1" customFormat="1" ht="15" customHeight="1">
      <c r="B107" s="288"/>
      <c r="C107" s="276" t="s">
        <v>390</v>
      </c>
      <c r="D107" s="276"/>
      <c r="E107" s="276"/>
      <c r="F107" s="299" t="s">
        <v>387</v>
      </c>
      <c r="G107" s="276"/>
      <c r="H107" s="276" t="s">
        <v>427</v>
      </c>
      <c r="I107" s="276" t="s">
        <v>389</v>
      </c>
      <c r="J107" s="276">
        <v>120</v>
      </c>
      <c r="K107" s="290"/>
    </row>
    <row r="108" s="1" customFormat="1" ht="15" customHeight="1">
      <c r="B108" s="301"/>
      <c r="C108" s="276" t="s">
        <v>392</v>
      </c>
      <c r="D108" s="276"/>
      <c r="E108" s="276"/>
      <c r="F108" s="299" t="s">
        <v>393</v>
      </c>
      <c r="G108" s="276"/>
      <c r="H108" s="276" t="s">
        <v>427</v>
      </c>
      <c r="I108" s="276" t="s">
        <v>389</v>
      </c>
      <c r="J108" s="276">
        <v>50</v>
      </c>
      <c r="K108" s="290"/>
    </row>
    <row r="109" s="1" customFormat="1" ht="15" customHeight="1">
      <c r="B109" s="301"/>
      <c r="C109" s="276" t="s">
        <v>395</v>
      </c>
      <c r="D109" s="276"/>
      <c r="E109" s="276"/>
      <c r="F109" s="299" t="s">
        <v>387</v>
      </c>
      <c r="G109" s="276"/>
      <c r="H109" s="276" t="s">
        <v>427</v>
      </c>
      <c r="I109" s="276" t="s">
        <v>397</v>
      </c>
      <c r="J109" s="276"/>
      <c r="K109" s="290"/>
    </row>
    <row r="110" s="1" customFormat="1" ht="15" customHeight="1">
      <c r="B110" s="301"/>
      <c r="C110" s="276" t="s">
        <v>406</v>
      </c>
      <c r="D110" s="276"/>
      <c r="E110" s="276"/>
      <c r="F110" s="299" t="s">
        <v>393</v>
      </c>
      <c r="G110" s="276"/>
      <c r="H110" s="276" t="s">
        <v>427</v>
      </c>
      <c r="I110" s="276" t="s">
        <v>389</v>
      </c>
      <c r="J110" s="276">
        <v>50</v>
      </c>
      <c r="K110" s="290"/>
    </row>
    <row r="111" s="1" customFormat="1" ht="15" customHeight="1">
      <c r="B111" s="301"/>
      <c r="C111" s="276" t="s">
        <v>414</v>
      </c>
      <c r="D111" s="276"/>
      <c r="E111" s="276"/>
      <c r="F111" s="299" t="s">
        <v>393</v>
      </c>
      <c r="G111" s="276"/>
      <c r="H111" s="276" t="s">
        <v>427</v>
      </c>
      <c r="I111" s="276" t="s">
        <v>389</v>
      </c>
      <c r="J111" s="276">
        <v>50</v>
      </c>
      <c r="K111" s="290"/>
    </row>
    <row r="112" s="1" customFormat="1" ht="15" customHeight="1">
      <c r="B112" s="301"/>
      <c r="C112" s="276" t="s">
        <v>412</v>
      </c>
      <c r="D112" s="276"/>
      <c r="E112" s="276"/>
      <c r="F112" s="299" t="s">
        <v>393</v>
      </c>
      <c r="G112" s="276"/>
      <c r="H112" s="276" t="s">
        <v>427</v>
      </c>
      <c r="I112" s="276" t="s">
        <v>389</v>
      </c>
      <c r="J112" s="276">
        <v>50</v>
      </c>
      <c r="K112" s="290"/>
    </row>
    <row r="113" s="1" customFormat="1" ht="15" customHeight="1">
      <c r="B113" s="301"/>
      <c r="C113" s="276" t="s">
        <v>55</v>
      </c>
      <c r="D113" s="276"/>
      <c r="E113" s="276"/>
      <c r="F113" s="299" t="s">
        <v>387</v>
      </c>
      <c r="G113" s="276"/>
      <c r="H113" s="276" t="s">
        <v>428</v>
      </c>
      <c r="I113" s="276" t="s">
        <v>389</v>
      </c>
      <c r="J113" s="276">
        <v>20</v>
      </c>
      <c r="K113" s="290"/>
    </row>
    <row r="114" s="1" customFormat="1" ht="15" customHeight="1">
      <c r="B114" s="301"/>
      <c r="C114" s="276" t="s">
        <v>429</v>
      </c>
      <c r="D114" s="276"/>
      <c r="E114" s="276"/>
      <c r="F114" s="299" t="s">
        <v>387</v>
      </c>
      <c r="G114" s="276"/>
      <c r="H114" s="276" t="s">
        <v>430</v>
      </c>
      <c r="I114" s="276" t="s">
        <v>389</v>
      </c>
      <c r="J114" s="276">
        <v>120</v>
      </c>
      <c r="K114" s="290"/>
    </row>
    <row r="115" s="1" customFormat="1" ht="15" customHeight="1">
      <c r="B115" s="301"/>
      <c r="C115" s="276" t="s">
        <v>40</v>
      </c>
      <c r="D115" s="276"/>
      <c r="E115" s="276"/>
      <c r="F115" s="299" t="s">
        <v>387</v>
      </c>
      <c r="G115" s="276"/>
      <c r="H115" s="276" t="s">
        <v>431</v>
      </c>
      <c r="I115" s="276" t="s">
        <v>422</v>
      </c>
      <c r="J115" s="276"/>
      <c r="K115" s="290"/>
    </row>
    <row r="116" s="1" customFormat="1" ht="15" customHeight="1">
      <c r="B116" s="301"/>
      <c r="C116" s="276" t="s">
        <v>50</v>
      </c>
      <c r="D116" s="276"/>
      <c r="E116" s="276"/>
      <c r="F116" s="299" t="s">
        <v>387</v>
      </c>
      <c r="G116" s="276"/>
      <c r="H116" s="276" t="s">
        <v>432</v>
      </c>
      <c r="I116" s="276" t="s">
        <v>422</v>
      </c>
      <c r="J116" s="276"/>
      <c r="K116" s="290"/>
    </row>
    <row r="117" s="1" customFormat="1" ht="15" customHeight="1">
      <c r="B117" s="301"/>
      <c r="C117" s="276" t="s">
        <v>59</v>
      </c>
      <c r="D117" s="276"/>
      <c r="E117" s="276"/>
      <c r="F117" s="299" t="s">
        <v>387</v>
      </c>
      <c r="G117" s="276"/>
      <c r="H117" s="276" t="s">
        <v>433</v>
      </c>
      <c r="I117" s="276" t="s">
        <v>434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435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381</v>
      </c>
      <c r="D123" s="291"/>
      <c r="E123" s="291"/>
      <c r="F123" s="291" t="s">
        <v>382</v>
      </c>
      <c r="G123" s="292"/>
      <c r="H123" s="291" t="s">
        <v>56</v>
      </c>
      <c r="I123" s="291" t="s">
        <v>59</v>
      </c>
      <c r="J123" s="291" t="s">
        <v>383</v>
      </c>
      <c r="K123" s="320"/>
    </row>
    <row r="124" s="1" customFormat="1" ht="17.25" customHeight="1">
      <c r="B124" s="319"/>
      <c r="C124" s="293" t="s">
        <v>384</v>
      </c>
      <c r="D124" s="293"/>
      <c r="E124" s="293"/>
      <c r="F124" s="294" t="s">
        <v>385</v>
      </c>
      <c r="G124" s="295"/>
      <c r="H124" s="293"/>
      <c r="I124" s="293"/>
      <c r="J124" s="293" t="s">
        <v>386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390</v>
      </c>
      <c r="D126" s="298"/>
      <c r="E126" s="298"/>
      <c r="F126" s="299" t="s">
        <v>387</v>
      </c>
      <c r="G126" s="276"/>
      <c r="H126" s="276" t="s">
        <v>427</v>
      </c>
      <c r="I126" s="276" t="s">
        <v>389</v>
      </c>
      <c r="J126" s="276">
        <v>120</v>
      </c>
      <c r="K126" s="324"/>
    </row>
    <row r="127" s="1" customFormat="1" ht="15" customHeight="1">
      <c r="B127" s="321"/>
      <c r="C127" s="276" t="s">
        <v>436</v>
      </c>
      <c r="D127" s="276"/>
      <c r="E127" s="276"/>
      <c r="F127" s="299" t="s">
        <v>387</v>
      </c>
      <c r="G127" s="276"/>
      <c r="H127" s="276" t="s">
        <v>437</v>
      </c>
      <c r="I127" s="276" t="s">
        <v>389</v>
      </c>
      <c r="J127" s="276" t="s">
        <v>438</v>
      </c>
      <c r="K127" s="324"/>
    </row>
    <row r="128" s="1" customFormat="1" ht="15" customHeight="1">
      <c r="B128" s="321"/>
      <c r="C128" s="276" t="s">
        <v>335</v>
      </c>
      <c r="D128" s="276"/>
      <c r="E128" s="276"/>
      <c r="F128" s="299" t="s">
        <v>387</v>
      </c>
      <c r="G128" s="276"/>
      <c r="H128" s="276" t="s">
        <v>439</v>
      </c>
      <c r="I128" s="276" t="s">
        <v>389</v>
      </c>
      <c r="J128" s="276" t="s">
        <v>438</v>
      </c>
      <c r="K128" s="324"/>
    </row>
    <row r="129" s="1" customFormat="1" ht="15" customHeight="1">
      <c r="B129" s="321"/>
      <c r="C129" s="276" t="s">
        <v>398</v>
      </c>
      <c r="D129" s="276"/>
      <c r="E129" s="276"/>
      <c r="F129" s="299" t="s">
        <v>393</v>
      </c>
      <c r="G129" s="276"/>
      <c r="H129" s="276" t="s">
        <v>399</v>
      </c>
      <c r="I129" s="276" t="s">
        <v>389</v>
      </c>
      <c r="J129" s="276">
        <v>15</v>
      </c>
      <c r="K129" s="324"/>
    </row>
    <row r="130" s="1" customFormat="1" ht="15" customHeight="1">
      <c r="B130" s="321"/>
      <c r="C130" s="302" t="s">
        <v>400</v>
      </c>
      <c r="D130" s="302"/>
      <c r="E130" s="302"/>
      <c r="F130" s="303" t="s">
        <v>393</v>
      </c>
      <c r="G130" s="302"/>
      <c r="H130" s="302" t="s">
        <v>401</v>
      </c>
      <c r="I130" s="302" t="s">
        <v>389</v>
      </c>
      <c r="J130" s="302">
        <v>15</v>
      </c>
      <c r="K130" s="324"/>
    </row>
    <row r="131" s="1" customFormat="1" ht="15" customHeight="1">
      <c r="B131" s="321"/>
      <c r="C131" s="302" t="s">
        <v>402</v>
      </c>
      <c r="D131" s="302"/>
      <c r="E131" s="302"/>
      <c r="F131" s="303" t="s">
        <v>393</v>
      </c>
      <c r="G131" s="302"/>
      <c r="H131" s="302" t="s">
        <v>403</v>
      </c>
      <c r="I131" s="302" t="s">
        <v>389</v>
      </c>
      <c r="J131" s="302">
        <v>20</v>
      </c>
      <c r="K131" s="324"/>
    </row>
    <row r="132" s="1" customFormat="1" ht="15" customHeight="1">
      <c r="B132" s="321"/>
      <c r="C132" s="302" t="s">
        <v>404</v>
      </c>
      <c r="D132" s="302"/>
      <c r="E132" s="302"/>
      <c r="F132" s="303" t="s">
        <v>393</v>
      </c>
      <c r="G132" s="302"/>
      <c r="H132" s="302" t="s">
        <v>405</v>
      </c>
      <c r="I132" s="302" t="s">
        <v>389</v>
      </c>
      <c r="J132" s="302">
        <v>20</v>
      </c>
      <c r="K132" s="324"/>
    </row>
    <row r="133" s="1" customFormat="1" ht="15" customHeight="1">
      <c r="B133" s="321"/>
      <c r="C133" s="276" t="s">
        <v>392</v>
      </c>
      <c r="D133" s="276"/>
      <c r="E133" s="276"/>
      <c r="F133" s="299" t="s">
        <v>393</v>
      </c>
      <c r="G133" s="276"/>
      <c r="H133" s="276" t="s">
        <v>427</v>
      </c>
      <c r="I133" s="276" t="s">
        <v>389</v>
      </c>
      <c r="J133" s="276">
        <v>50</v>
      </c>
      <c r="K133" s="324"/>
    </row>
    <row r="134" s="1" customFormat="1" ht="15" customHeight="1">
      <c r="B134" s="321"/>
      <c r="C134" s="276" t="s">
        <v>406</v>
      </c>
      <c r="D134" s="276"/>
      <c r="E134" s="276"/>
      <c r="F134" s="299" t="s">
        <v>393</v>
      </c>
      <c r="G134" s="276"/>
      <c r="H134" s="276" t="s">
        <v>427</v>
      </c>
      <c r="I134" s="276" t="s">
        <v>389</v>
      </c>
      <c r="J134" s="276">
        <v>50</v>
      </c>
      <c r="K134" s="324"/>
    </row>
    <row r="135" s="1" customFormat="1" ht="15" customHeight="1">
      <c r="B135" s="321"/>
      <c r="C135" s="276" t="s">
        <v>412</v>
      </c>
      <c r="D135" s="276"/>
      <c r="E135" s="276"/>
      <c r="F135" s="299" t="s">
        <v>393</v>
      </c>
      <c r="G135" s="276"/>
      <c r="H135" s="276" t="s">
        <v>427</v>
      </c>
      <c r="I135" s="276" t="s">
        <v>389</v>
      </c>
      <c r="J135" s="276">
        <v>50</v>
      </c>
      <c r="K135" s="324"/>
    </row>
    <row r="136" s="1" customFormat="1" ht="15" customHeight="1">
      <c r="B136" s="321"/>
      <c r="C136" s="276" t="s">
        <v>414</v>
      </c>
      <c r="D136" s="276"/>
      <c r="E136" s="276"/>
      <c r="F136" s="299" t="s">
        <v>393</v>
      </c>
      <c r="G136" s="276"/>
      <c r="H136" s="276" t="s">
        <v>427</v>
      </c>
      <c r="I136" s="276" t="s">
        <v>389</v>
      </c>
      <c r="J136" s="276">
        <v>50</v>
      </c>
      <c r="K136" s="324"/>
    </row>
    <row r="137" s="1" customFormat="1" ht="15" customHeight="1">
      <c r="B137" s="321"/>
      <c r="C137" s="276" t="s">
        <v>415</v>
      </c>
      <c r="D137" s="276"/>
      <c r="E137" s="276"/>
      <c r="F137" s="299" t="s">
        <v>393</v>
      </c>
      <c r="G137" s="276"/>
      <c r="H137" s="276" t="s">
        <v>440</v>
      </c>
      <c r="I137" s="276" t="s">
        <v>389</v>
      </c>
      <c r="J137" s="276">
        <v>255</v>
      </c>
      <c r="K137" s="324"/>
    </row>
    <row r="138" s="1" customFormat="1" ht="15" customHeight="1">
      <c r="B138" s="321"/>
      <c r="C138" s="276" t="s">
        <v>417</v>
      </c>
      <c r="D138" s="276"/>
      <c r="E138" s="276"/>
      <c r="F138" s="299" t="s">
        <v>387</v>
      </c>
      <c r="G138" s="276"/>
      <c r="H138" s="276" t="s">
        <v>441</v>
      </c>
      <c r="I138" s="276" t="s">
        <v>419</v>
      </c>
      <c r="J138" s="276"/>
      <c r="K138" s="324"/>
    </row>
    <row r="139" s="1" customFormat="1" ht="15" customHeight="1">
      <c r="B139" s="321"/>
      <c r="C139" s="276" t="s">
        <v>420</v>
      </c>
      <c r="D139" s="276"/>
      <c r="E139" s="276"/>
      <c r="F139" s="299" t="s">
        <v>387</v>
      </c>
      <c r="G139" s="276"/>
      <c r="H139" s="276" t="s">
        <v>442</v>
      </c>
      <c r="I139" s="276" t="s">
        <v>422</v>
      </c>
      <c r="J139" s="276"/>
      <c r="K139" s="324"/>
    </row>
    <row r="140" s="1" customFormat="1" ht="15" customHeight="1">
      <c r="B140" s="321"/>
      <c r="C140" s="276" t="s">
        <v>423</v>
      </c>
      <c r="D140" s="276"/>
      <c r="E140" s="276"/>
      <c r="F140" s="299" t="s">
        <v>387</v>
      </c>
      <c r="G140" s="276"/>
      <c r="H140" s="276" t="s">
        <v>423</v>
      </c>
      <c r="I140" s="276" t="s">
        <v>422</v>
      </c>
      <c r="J140" s="276"/>
      <c r="K140" s="324"/>
    </row>
    <row r="141" s="1" customFormat="1" ht="15" customHeight="1">
      <c r="B141" s="321"/>
      <c r="C141" s="276" t="s">
        <v>40</v>
      </c>
      <c r="D141" s="276"/>
      <c r="E141" s="276"/>
      <c r="F141" s="299" t="s">
        <v>387</v>
      </c>
      <c r="G141" s="276"/>
      <c r="H141" s="276" t="s">
        <v>443</v>
      </c>
      <c r="I141" s="276" t="s">
        <v>422</v>
      </c>
      <c r="J141" s="276"/>
      <c r="K141" s="324"/>
    </row>
    <row r="142" s="1" customFormat="1" ht="15" customHeight="1">
      <c r="B142" s="321"/>
      <c r="C142" s="276" t="s">
        <v>444</v>
      </c>
      <c r="D142" s="276"/>
      <c r="E142" s="276"/>
      <c r="F142" s="299" t="s">
        <v>387</v>
      </c>
      <c r="G142" s="276"/>
      <c r="H142" s="276" t="s">
        <v>445</v>
      </c>
      <c r="I142" s="276" t="s">
        <v>422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446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381</v>
      </c>
      <c r="D148" s="291"/>
      <c r="E148" s="291"/>
      <c r="F148" s="291" t="s">
        <v>382</v>
      </c>
      <c r="G148" s="292"/>
      <c r="H148" s="291" t="s">
        <v>56</v>
      </c>
      <c r="I148" s="291" t="s">
        <v>59</v>
      </c>
      <c r="J148" s="291" t="s">
        <v>383</v>
      </c>
      <c r="K148" s="290"/>
    </row>
    <row r="149" s="1" customFormat="1" ht="17.25" customHeight="1">
      <c r="B149" s="288"/>
      <c r="C149" s="293" t="s">
        <v>384</v>
      </c>
      <c r="D149" s="293"/>
      <c r="E149" s="293"/>
      <c r="F149" s="294" t="s">
        <v>385</v>
      </c>
      <c r="G149" s="295"/>
      <c r="H149" s="293"/>
      <c r="I149" s="293"/>
      <c r="J149" s="293" t="s">
        <v>386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390</v>
      </c>
      <c r="D151" s="276"/>
      <c r="E151" s="276"/>
      <c r="F151" s="329" t="s">
        <v>387</v>
      </c>
      <c r="G151" s="276"/>
      <c r="H151" s="328" t="s">
        <v>427</v>
      </c>
      <c r="I151" s="328" t="s">
        <v>389</v>
      </c>
      <c r="J151" s="328">
        <v>120</v>
      </c>
      <c r="K151" s="324"/>
    </row>
    <row r="152" s="1" customFormat="1" ht="15" customHeight="1">
      <c r="B152" s="301"/>
      <c r="C152" s="328" t="s">
        <v>436</v>
      </c>
      <c r="D152" s="276"/>
      <c r="E152" s="276"/>
      <c r="F152" s="329" t="s">
        <v>387</v>
      </c>
      <c r="G152" s="276"/>
      <c r="H152" s="328" t="s">
        <v>447</v>
      </c>
      <c r="I152" s="328" t="s">
        <v>389</v>
      </c>
      <c r="J152" s="328" t="s">
        <v>438</v>
      </c>
      <c r="K152" s="324"/>
    </row>
    <row r="153" s="1" customFormat="1" ht="15" customHeight="1">
      <c r="B153" s="301"/>
      <c r="C153" s="328" t="s">
        <v>335</v>
      </c>
      <c r="D153" s="276"/>
      <c r="E153" s="276"/>
      <c r="F153" s="329" t="s">
        <v>387</v>
      </c>
      <c r="G153" s="276"/>
      <c r="H153" s="328" t="s">
        <v>448</v>
      </c>
      <c r="I153" s="328" t="s">
        <v>389</v>
      </c>
      <c r="J153" s="328" t="s">
        <v>438</v>
      </c>
      <c r="K153" s="324"/>
    </row>
    <row r="154" s="1" customFormat="1" ht="15" customHeight="1">
      <c r="B154" s="301"/>
      <c r="C154" s="328" t="s">
        <v>392</v>
      </c>
      <c r="D154" s="276"/>
      <c r="E154" s="276"/>
      <c r="F154" s="329" t="s">
        <v>393</v>
      </c>
      <c r="G154" s="276"/>
      <c r="H154" s="328" t="s">
        <v>427</v>
      </c>
      <c r="I154" s="328" t="s">
        <v>389</v>
      </c>
      <c r="J154" s="328">
        <v>50</v>
      </c>
      <c r="K154" s="324"/>
    </row>
    <row r="155" s="1" customFormat="1" ht="15" customHeight="1">
      <c r="B155" s="301"/>
      <c r="C155" s="328" t="s">
        <v>395</v>
      </c>
      <c r="D155" s="276"/>
      <c r="E155" s="276"/>
      <c r="F155" s="329" t="s">
        <v>387</v>
      </c>
      <c r="G155" s="276"/>
      <c r="H155" s="328" t="s">
        <v>427</v>
      </c>
      <c r="I155" s="328" t="s">
        <v>397</v>
      </c>
      <c r="J155" s="328"/>
      <c r="K155" s="324"/>
    </row>
    <row r="156" s="1" customFormat="1" ht="15" customHeight="1">
      <c r="B156" s="301"/>
      <c r="C156" s="328" t="s">
        <v>406</v>
      </c>
      <c r="D156" s="276"/>
      <c r="E156" s="276"/>
      <c r="F156" s="329" t="s">
        <v>393</v>
      </c>
      <c r="G156" s="276"/>
      <c r="H156" s="328" t="s">
        <v>427</v>
      </c>
      <c r="I156" s="328" t="s">
        <v>389</v>
      </c>
      <c r="J156" s="328">
        <v>50</v>
      </c>
      <c r="K156" s="324"/>
    </row>
    <row r="157" s="1" customFormat="1" ht="15" customHeight="1">
      <c r="B157" s="301"/>
      <c r="C157" s="328" t="s">
        <v>414</v>
      </c>
      <c r="D157" s="276"/>
      <c r="E157" s="276"/>
      <c r="F157" s="329" t="s">
        <v>393</v>
      </c>
      <c r="G157" s="276"/>
      <c r="H157" s="328" t="s">
        <v>427</v>
      </c>
      <c r="I157" s="328" t="s">
        <v>389</v>
      </c>
      <c r="J157" s="328">
        <v>50</v>
      </c>
      <c r="K157" s="324"/>
    </row>
    <row r="158" s="1" customFormat="1" ht="15" customHeight="1">
      <c r="B158" s="301"/>
      <c r="C158" s="328" t="s">
        <v>412</v>
      </c>
      <c r="D158" s="276"/>
      <c r="E158" s="276"/>
      <c r="F158" s="329" t="s">
        <v>393</v>
      </c>
      <c r="G158" s="276"/>
      <c r="H158" s="328" t="s">
        <v>427</v>
      </c>
      <c r="I158" s="328" t="s">
        <v>389</v>
      </c>
      <c r="J158" s="328">
        <v>50</v>
      </c>
      <c r="K158" s="324"/>
    </row>
    <row r="159" s="1" customFormat="1" ht="15" customHeight="1">
      <c r="B159" s="301"/>
      <c r="C159" s="328" t="s">
        <v>89</v>
      </c>
      <c r="D159" s="276"/>
      <c r="E159" s="276"/>
      <c r="F159" s="329" t="s">
        <v>387</v>
      </c>
      <c r="G159" s="276"/>
      <c r="H159" s="328" t="s">
        <v>449</v>
      </c>
      <c r="I159" s="328" t="s">
        <v>389</v>
      </c>
      <c r="J159" s="328" t="s">
        <v>450</v>
      </c>
      <c r="K159" s="324"/>
    </row>
    <row r="160" s="1" customFormat="1" ht="15" customHeight="1">
      <c r="B160" s="301"/>
      <c r="C160" s="328" t="s">
        <v>451</v>
      </c>
      <c r="D160" s="276"/>
      <c r="E160" s="276"/>
      <c r="F160" s="329" t="s">
        <v>387</v>
      </c>
      <c r="G160" s="276"/>
      <c r="H160" s="328" t="s">
        <v>452</v>
      </c>
      <c r="I160" s="328" t="s">
        <v>422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453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381</v>
      </c>
      <c r="D166" s="291"/>
      <c r="E166" s="291"/>
      <c r="F166" s="291" t="s">
        <v>382</v>
      </c>
      <c r="G166" s="333"/>
      <c r="H166" s="334" t="s">
        <v>56</v>
      </c>
      <c r="I166" s="334" t="s">
        <v>59</v>
      </c>
      <c r="J166" s="291" t="s">
        <v>383</v>
      </c>
      <c r="K166" s="268"/>
    </row>
    <row r="167" s="1" customFormat="1" ht="17.25" customHeight="1">
      <c r="B167" s="269"/>
      <c r="C167" s="293" t="s">
        <v>384</v>
      </c>
      <c r="D167" s="293"/>
      <c r="E167" s="293"/>
      <c r="F167" s="294" t="s">
        <v>385</v>
      </c>
      <c r="G167" s="335"/>
      <c r="H167" s="336"/>
      <c r="I167" s="336"/>
      <c r="J167" s="293" t="s">
        <v>386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390</v>
      </c>
      <c r="D169" s="276"/>
      <c r="E169" s="276"/>
      <c r="F169" s="299" t="s">
        <v>387</v>
      </c>
      <c r="G169" s="276"/>
      <c r="H169" s="276" t="s">
        <v>427</v>
      </c>
      <c r="I169" s="276" t="s">
        <v>389</v>
      </c>
      <c r="J169" s="276">
        <v>120</v>
      </c>
      <c r="K169" s="324"/>
    </row>
    <row r="170" s="1" customFormat="1" ht="15" customHeight="1">
      <c r="B170" s="301"/>
      <c r="C170" s="276" t="s">
        <v>436</v>
      </c>
      <c r="D170" s="276"/>
      <c r="E170" s="276"/>
      <c r="F170" s="299" t="s">
        <v>387</v>
      </c>
      <c r="G170" s="276"/>
      <c r="H170" s="276" t="s">
        <v>437</v>
      </c>
      <c r="I170" s="276" t="s">
        <v>389</v>
      </c>
      <c r="J170" s="276" t="s">
        <v>438</v>
      </c>
      <c r="K170" s="324"/>
    </row>
    <row r="171" s="1" customFormat="1" ht="15" customHeight="1">
      <c r="B171" s="301"/>
      <c r="C171" s="276" t="s">
        <v>335</v>
      </c>
      <c r="D171" s="276"/>
      <c r="E171" s="276"/>
      <c r="F171" s="299" t="s">
        <v>387</v>
      </c>
      <c r="G171" s="276"/>
      <c r="H171" s="276" t="s">
        <v>454</v>
      </c>
      <c r="I171" s="276" t="s">
        <v>389</v>
      </c>
      <c r="J171" s="276" t="s">
        <v>438</v>
      </c>
      <c r="K171" s="324"/>
    </row>
    <row r="172" s="1" customFormat="1" ht="15" customHeight="1">
      <c r="B172" s="301"/>
      <c r="C172" s="276" t="s">
        <v>392</v>
      </c>
      <c r="D172" s="276"/>
      <c r="E172" s="276"/>
      <c r="F172" s="299" t="s">
        <v>393</v>
      </c>
      <c r="G172" s="276"/>
      <c r="H172" s="276" t="s">
        <v>454</v>
      </c>
      <c r="I172" s="276" t="s">
        <v>389</v>
      </c>
      <c r="J172" s="276">
        <v>50</v>
      </c>
      <c r="K172" s="324"/>
    </row>
    <row r="173" s="1" customFormat="1" ht="15" customHeight="1">
      <c r="B173" s="301"/>
      <c r="C173" s="276" t="s">
        <v>395</v>
      </c>
      <c r="D173" s="276"/>
      <c r="E173" s="276"/>
      <c r="F173" s="299" t="s">
        <v>387</v>
      </c>
      <c r="G173" s="276"/>
      <c r="H173" s="276" t="s">
        <v>454</v>
      </c>
      <c r="I173" s="276" t="s">
        <v>397</v>
      </c>
      <c r="J173" s="276"/>
      <c r="K173" s="324"/>
    </row>
    <row r="174" s="1" customFormat="1" ht="15" customHeight="1">
      <c r="B174" s="301"/>
      <c r="C174" s="276" t="s">
        <v>406</v>
      </c>
      <c r="D174" s="276"/>
      <c r="E174" s="276"/>
      <c r="F174" s="299" t="s">
        <v>393</v>
      </c>
      <c r="G174" s="276"/>
      <c r="H174" s="276" t="s">
        <v>454</v>
      </c>
      <c r="I174" s="276" t="s">
        <v>389</v>
      </c>
      <c r="J174" s="276">
        <v>50</v>
      </c>
      <c r="K174" s="324"/>
    </row>
    <row r="175" s="1" customFormat="1" ht="15" customHeight="1">
      <c r="B175" s="301"/>
      <c r="C175" s="276" t="s">
        <v>414</v>
      </c>
      <c r="D175" s="276"/>
      <c r="E175" s="276"/>
      <c r="F175" s="299" t="s">
        <v>393</v>
      </c>
      <c r="G175" s="276"/>
      <c r="H175" s="276" t="s">
        <v>454</v>
      </c>
      <c r="I175" s="276" t="s">
        <v>389</v>
      </c>
      <c r="J175" s="276">
        <v>50</v>
      </c>
      <c r="K175" s="324"/>
    </row>
    <row r="176" s="1" customFormat="1" ht="15" customHeight="1">
      <c r="B176" s="301"/>
      <c r="C176" s="276" t="s">
        <v>412</v>
      </c>
      <c r="D176" s="276"/>
      <c r="E176" s="276"/>
      <c r="F176" s="299" t="s">
        <v>393</v>
      </c>
      <c r="G176" s="276"/>
      <c r="H176" s="276" t="s">
        <v>454</v>
      </c>
      <c r="I176" s="276" t="s">
        <v>389</v>
      </c>
      <c r="J176" s="276">
        <v>50</v>
      </c>
      <c r="K176" s="324"/>
    </row>
    <row r="177" s="1" customFormat="1" ht="15" customHeight="1">
      <c r="B177" s="301"/>
      <c r="C177" s="276" t="s">
        <v>98</v>
      </c>
      <c r="D177" s="276"/>
      <c r="E177" s="276"/>
      <c r="F177" s="299" t="s">
        <v>387</v>
      </c>
      <c r="G177" s="276"/>
      <c r="H177" s="276" t="s">
        <v>455</v>
      </c>
      <c r="I177" s="276" t="s">
        <v>456</v>
      </c>
      <c r="J177" s="276"/>
      <c r="K177" s="324"/>
    </row>
    <row r="178" s="1" customFormat="1" ht="15" customHeight="1">
      <c r="B178" s="301"/>
      <c r="C178" s="276" t="s">
        <v>59</v>
      </c>
      <c r="D178" s="276"/>
      <c r="E178" s="276"/>
      <c r="F178" s="299" t="s">
        <v>387</v>
      </c>
      <c r="G178" s="276"/>
      <c r="H178" s="276" t="s">
        <v>457</v>
      </c>
      <c r="I178" s="276" t="s">
        <v>458</v>
      </c>
      <c r="J178" s="276">
        <v>1</v>
      </c>
      <c r="K178" s="324"/>
    </row>
    <row r="179" s="1" customFormat="1" ht="15" customHeight="1">
      <c r="B179" s="301"/>
      <c r="C179" s="276" t="s">
        <v>55</v>
      </c>
      <c r="D179" s="276"/>
      <c r="E179" s="276"/>
      <c r="F179" s="299" t="s">
        <v>387</v>
      </c>
      <c r="G179" s="276"/>
      <c r="H179" s="276" t="s">
        <v>459</v>
      </c>
      <c r="I179" s="276" t="s">
        <v>389</v>
      </c>
      <c r="J179" s="276">
        <v>20</v>
      </c>
      <c r="K179" s="324"/>
    </row>
    <row r="180" s="1" customFormat="1" ht="15" customHeight="1">
      <c r="B180" s="301"/>
      <c r="C180" s="276" t="s">
        <v>56</v>
      </c>
      <c r="D180" s="276"/>
      <c r="E180" s="276"/>
      <c r="F180" s="299" t="s">
        <v>387</v>
      </c>
      <c r="G180" s="276"/>
      <c r="H180" s="276" t="s">
        <v>460</v>
      </c>
      <c r="I180" s="276" t="s">
        <v>389</v>
      </c>
      <c r="J180" s="276">
        <v>255</v>
      </c>
      <c r="K180" s="324"/>
    </row>
    <row r="181" s="1" customFormat="1" ht="15" customHeight="1">
      <c r="B181" s="301"/>
      <c r="C181" s="276" t="s">
        <v>99</v>
      </c>
      <c r="D181" s="276"/>
      <c r="E181" s="276"/>
      <c r="F181" s="299" t="s">
        <v>387</v>
      </c>
      <c r="G181" s="276"/>
      <c r="H181" s="276" t="s">
        <v>351</v>
      </c>
      <c r="I181" s="276" t="s">
        <v>389</v>
      </c>
      <c r="J181" s="276">
        <v>10</v>
      </c>
      <c r="K181" s="324"/>
    </row>
    <row r="182" s="1" customFormat="1" ht="15" customHeight="1">
      <c r="B182" s="301"/>
      <c r="C182" s="276" t="s">
        <v>100</v>
      </c>
      <c r="D182" s="276"/>
      <c r="E182" s="276"/>
      <c r="F182" s="299" t="s">
        <v>387</v>
      </c>
      <c r="G182" s="276"/>
      <c r="H182" s="276" t="s">
        <v>461</v>
      </c>
      <c r="I182" s="276" t="s">
        <v>422</v>
      </c>
      <c r="J182" s="276"/>
      <c r="K182" s="324"/>
    </row>
    <row r="183" s="1" customFormat="1" ht="15" customHeight="1">
      <c r="B183" s="301"/>
      <c r="C183" s="276" t="s">
        <v>462</v>
      </c>
      <c r="D183" s="276"/>
      <c r="E183" s="276"/>
      <c r="F183" s="299" t="s">
        <v>387</v>
      </c>
      <c r="G183" s="276"/>
      <c r="H183" s="276" t="s">
        <v>463</v>
      </c>
      <c r="I183" s="276" t="s">
        <v>422</v>
      </c>
      <c r="J183" s="276"/>
      <c r="K183" s="324"/>
    </row>
    <row r="184" s="1" customFormat="1" ht="15" customHeight="1">
      <c r="B184" s="301"/>
      <c r="C184" s="276" t="s">
        <v>451</v>
      </c>
      <c r="D184" s="276"/>
      <c r="E184" s="276"/>
      <c r="F184" s="299" t="s">
        <v>387</v>
      </c>
      <c r="G184" s="276"/>
      <c r="H184" s="276" t="s">
        <v>464</v>
      </c>
      <c r="I184" s="276" t="s">
        <v>422</v>
      </c>
      <c r="J184" s="276"/>
      <c r="K184" s="324"/>
    </row>
    <row r="185" s="1" customFormat="1" ht="15" customHeight="1">
      <c r="B185" s="301"/>
      <c r="C185" s="276" t="s">
        <v>102</v>
      </c>
      <c r="D185" s="276"/>
      <c r="E185" s="276"/>
      <c r="F185" s="299" t="s">
        <v>393</v>
      </c>
      <c r="G185" s="276"/>
      <c r="H185" s="276" t="s">
        <v>465</v>
      </c>
      <c r="I185" s="276" t="s">
        <v>389</v>
      </c>
      <c r="J185" s="276">
        <v>50</v>
      </c>
      <c r="K185" s="324"/>
    </row>
    <row r="186" s="1" customFormat="1" ht="15" customHeight="1">
      <c r="B186" s="301"/>
      <c r="C186" s="276" t="s">
        <v>466</v>
      </c>
      <c r="D186" s="276"/>
      <c r="E186" s="276"/>
      <c r="F186" s="299" t="s">
        <v>393</v>
      </c>
      <c r="G186" s="276"/>
      <c r="H186" s="276" t="s">
        <v>467</v>
      </c>
      <c r="I186" s="276" t="s">
        <v>468</v>
      </c>
      <c r="J186" s="276"/>
      <c r="K186" s="324"/>
    </row>
    <row r="187" s="1" customFormat="1" ht="15" customHeight="1">
      <c r="B187" s="301"/>
      <c r="C187" s="276" t="s">
        <v>469</v>
      </c>
      <c r="D187" s="276"/>
      <c r="E187" s="276"/>
      <c r="F187" s="299" t="s">
        <v>393</v>
      </c>
      <c r="G187" s="276"/>
      <c r="H187" s="276" t="s">
        <v>470</v>
      </c>
      <c r="I187" s="276" t="s">
        <v>468</v>
      </c>
      <c r="J187" s="276"/>
      <c r="K187" s="324"/>
    </row>
    <row r="188" s="1" customFormat="1" ht="15" customHeight="1">
      <c r="B188" s="301"/>
      <c r="C188" s="276" t="s">
        <v>471</v>
      </c>
      <c r="D188" s="276"/>
      <c r="E188" s="276"/>
      <c r="F188" s="299" t="s">
        <v>393</v>
      </c>
      <c r="G188" s="276"/>
      <c r="H188" s="276" t="s">
        <v>472</v>
      </c>
      <c r="I188" s="276" t="s">
        <v>468</v>
      </c>
      <c r="J188" s="276"/>
      <c r="K188" s="324"/>
    </row>
    <row r="189" s="1" customFormat="1" ht="15" customHeight="1">
      <c r="B189" s="301"/>
      <c r="C189" s="337" t="s">
        <v>473</v>
      </c>
      <c r="D189" s="276"/>
      <c r="E189" s="276"/>
      <c r="F189" s="299" t="s">
        <v>393</v>
      </c>
      <c r="G189" s="276"/>
      <c r="H189" s="276" t="s">
        <v>474</v>
      </c>
      <c r="I189" s="276" t="s">
        <v>475</v>
      </c>
      <c r="J189" s="338" t="s">
        <v>476</v>
      </c>
      <c r="K189" s="324"/>
    </row>
    <row r="190" s="1" customFormat="1" ht="15" customHeight="1">
      <c r="B190" s="301"/>
      <c r="C190" s="337" t="s">
        <v>44</v>
      </c>
      <c r="D190" s="276"/>
      <c r="E190" s="276"/>
      <c r="F190" s="299" t="s">
        <v>387</v>
      </c>
      <c r="G190" s="276"/>
      <c r="H190" s="273" t="s">
        <v>477</v>
      </c>
      <c r="I190" s="276" t="s">
        <v>478</v>
      </c>
      <c r="J190" s="276"/>
      <c r="K190" s="324"/>
    </row>
    <row r="191" s="1" customFormat="1" ht="15" customHeight="1">
      <c r="B191" s="301"/>
      <c r="C191" s="337" t="s">
        <v>479</v>
      </c>
      <c r="D191" s="276"/>
      <c r="E191" s="276"/>
      <c r="F191" s="299" t="s">
        <v>387</v>
      </c>
      <c r="G191" s="276"/>
      <c r="H191" s="276" t="s">
        <v>480</v>
      </c>
      <c r="I191" s="276" t="s">
        <v>422</v>
      </c>
      <c r="J191" s="276"/>
      <c r="K191" s="324"/>
    </row>
    <row r="192" s="1" customFormat="1" ht="15" customHeight="1">
      <c r="B192" s="301"/>
      <c r="C192" s="337" t="s">
        <v>481</v>
      </c>
      <c r="D192" s="276"/>
      <c r="E192" s="276"/>
      <c r="F192" s="299" t="s">
        <v>387</v>
      </c>
      <c r="G192" s="276"/>
      <c r="H192" s="276" t="s">
        <v>482</v>
      </c>
      <c r="I192" s="276" t="s">
        <v>422</v>
      </c>
      <c r="J192" s="276"/>
      <c r="K192" s="324"/>
    </row>
    <row r="193" s="1" customFormat="1" ht="15" customHeight="1">
      <c r="B193" s="301"/>
      <c r="C193" s="337" t="s">
        <v>483</v>
      </c>
      <c r="D193" s="276"/>
      <c r="E193" s="276"/>
      <c r="F193" s="299" t="s">
        <v>393</v>
      </c>
      <c r="G193" s="276"/>
      <c r="H193" s="276" t="s">
        <v>484</v>
      </c>
      <c r="I193" s="276" t="s">
        <v>422</v>
      </c>
      <c r="J193" s="276"/>
      <c r="K193" s="324"/>
    </row>
    <row r="194" s="1" customFormat="1" ht="15" customHeight="1">
      <c r="B194" s="330"/>
      <c r="C194" s="339"/>
      <c r="D194" s="310"/>
      <c r="E194" s="310"/>
      <c r="F194" s="310"/>
      <c r="G194" s="310"/>
      <c r="H194" s="310"/>
      <c r="I194" s="310"/>
      <c r="J194" s="310"/>
      <c r="K194" s="331"/>
    </row>
    <row r="195" s="1" customFormat="1" ht="18.75" customHeight="1">
      <c r="B195" s="312"/>
      <c r="C195" s="322"/>
      <c r="D195" s="322"/>
      <c r="E195" s="322"/>
      <c r="F195" s="332"/>
      <c r="G195" s="322"/>
      <c r="H195" s="322"/>
      <c r="I195" s="322"/>
      <c r="J195" s="322"/>
      <c r="K195" s="312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="1" customFormat="1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s="1" customFormat="1" ht="21">
      <c r="B199" s="266"/>
      <c r="C199" s="267" t="s">
        <v>485</v>
      </c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5.5" customHeight="1">
      <c r="B200" s="266"/>
      <c r="C200" s="340" t="s">
        <v>486</v>
      </c>
      <c r="D200" s="340"/>
      <c r="E200" s="340"/>
      <c r="F200" s="340" t="s">
        <v>487</v>
      </c>
      <c r="G200" s="341"/>
      <c r="H200" s="340" t="s">
        <v>488</v>
      </c>
      <c r="I200" s="340"/>
      <c r="J200" s="340"/>
      <c r="K200" s="268"/>
    </row>
    <row r="201" s="1" customFormat="1" ht="5.25" customHeight="1">
      <c r="B201" s="301"/>
      <c r="C201" s="296"/>
      <c r="D201" s="296"/>
      <c r="E201" s="296"/>
      <c r="F201" s="296"/>
      <c r="G201" s="322"/>
      <c r="H201" s="296"/>
      <c r="I201" s="296"/>
      <c r="J201" s="296"/>
      <c r="K201" s="324"/>
    </row>
    <row r="202" s="1" customFormat="1" ht="15" customHeight="1">
      <c r="B202" s="301"/>
      <c r="C202" s="276" t="s">
        <v>478</v>
      </c>
      <c r="D202" s="276"/>
      <c r="E202" s="276"/>
      <c r="F202" s="299" t="s">
        <v>45</v>
      </c>
      <c r="G202" s="276"/>
      <c r="H202" s="276" t="s">
        <v>489</v>
      </c>
      <c r="I202" s="276"/>
      <c r="J202" s="276"/>
      <c r="K202" s="324"/>
    </row>
    <row r="203" s="1" customFormat="1" ht="15" customHeight="1">
      <c r="B203" s="301"/>
      <c r="C203" s="276"/>
      <c r="D203" s="276"/>
      <c r="E203" s="276"/>
      <c r="F203" s="299" t="s">
        <v>46</v>
      </c>
      <c r="G203" s="276"/>
      <c r="H203" s="276" t="s">
        <v>490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49</v>
      </c>
      <c r="G204" s="276"/>
      <c r="H204" s="276" t="s">
        <v>491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47</v>
      </c>
      <c r="G205" s="276"/>
      <c r="H205" s="276" t="s">
        <v>492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48</v>
      </c>
      <c r="G206" s="276"/>
      <c r="H206" s="276" t="s">
        <v>493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/>
      <c r="G207" s="276"/>
      <c r="H207" s="276"/>
      <c r="I207" s="276"/>
      <c r="J207" s="276"/>
      <c r="K207" s="324"/>
    </row>
    <row r="208" s="1" customFormat="1" ht="15" customHeight="1">
      <c r="B208" s="301"/>
      <c r="C208" s="276" t="s">
        <v>434</v>
      </c>
      <c r="D208" s="276"/>
      <c r="E208" s="276"/>
      <c r="F208" s="299" t="s">
        <v>81</v>
      </c>
      <c r="G208" s="276"/>
      <c r="H208" s="276" t="s">
        <v>494</v>
      </c>
      <c r="I208" s="276"/>
      <c r="J208" s="276"/>
      <c r="K208" s="324"/>
    </row>
    <row r="209" s="1" customFormat="1" ht="15" customHeight="1">
      <c r="B209" s="301"/>
      <c r="C209" s="276"/>
      <c r="D209" s="276"/>
      <c r="E209" s="276"/>
      <c r="F209" s="299" t="s">
        <v>329</v>
      </c>
      <c r="G209" s="276"/>
      <c r="H209" s="276" t="s">
        <v>330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327</v>
      </c>
      <c r="G210" s="276"/>
      <c r="H210" s="276" t="s">
        <v>495</v>
      </c>
      <c r="I210" s="276"/>
      <c r="J210" s="276"/>
      <c r="K210" s="324"/>
    </row>
    <row r="211" s="1" customFormat="1" ht="15" customHeight="1">
      <c r="B211" s="342"/>
      <c r="C211" s="276"/>
      <c r="D211" s="276"/>
      <c r="E211" s="276"/>
      <c r="F211" s="299" t="s">
        <v>331</v>
      </c>
      <c r="G211" s="337"/>
      <c r="H211" s="328" t="s">
        <v>332</v>
      </c>
      <c r="I211" s="328"/>
      <c r="J211" s="328"/>
      <c r="K211" s="343"/>
    </row>
    <row r="212" s="1" customFormat="1" ht="15" customHeight="1">
      <c r="B212" s="342"/>
      <c r="C212" s="276"/>
      <c r="D212" s="276"/>
      <c r="E212" s="276"/>
      <c r="F212" s="299" t="s">
        <v>333</v>
      </c>
      <c r="G212" s="337"/>
      <c r="H212" s="328" t="s">
        <v>496</v>
      </c>
      <c r="I212" s="328"/>
      <c r="J212" s="328"/>
      <c r="K212" s="343"/>
    </row>
    <row r="213" s="1" customFormat="1" ht="15" customHeight="1">
      <c r="B213" s="342"/>
      <c r="C213" s="276"/>
      <c r="D213" s="276"/>
      <c r="E213" s="276"/>
      <c r="F213" s="299"/>
      <c r="G213" s="337"/>
      <c r="H213" s="328"/>
      <c r="I213" s="328"/>
      <c r="J213" s="328"/>
      <c r="K213" s="343"/>
    </row>
    <row r="214" s="1" customFormat="1" ht="15" customHeight="1">
      <c r="B214" s="342"/>
      <c r="C214" s="276" t="s">
        <v>458</v>
      </c>
      <c r="D214" s="276"/>
      <c r="E214" s="276"/>
      <c r="F214" s="299">
        <v>1</v>
      </c>
      <c r="G214" s="337"/>
      <c r="H214" s="328" t="s">
        <v>497</v>
      </c>
      <c r="I214" s="328"/>
      <c r="J214" s="328"/>
      <c r="K214" s="343"/>
    </row>
    <row r="215" s="1" customFormat="1" ht="15" customHeight="1">
      <c r="B215" s="342"/>
      <c r="C215" s="276"/>
      <c r="D215" s="276"/>
      <c r="E215" s="276"/>
      <c r="F215" s="299">
        <v>2</v>
      </c>
      <c r="G215" s="337"/>
      <c r="H215" s="328" t="s">
        <v>498</v>
      </c>
      <c r="I215" s="328"/>
      <c r="J215" s="328"/>
      <c r="K215" s="343"/>
    </row>
    <row r="216" s="1" customFormat="1" ht="15" customHeight="1">
      <c r="B216" s="342"/>
      <c r="C216" s="276"/>
      <c r="D216" s="276"/>
      <c r="E216" s="276"/>
      <c r="F216" s="299">
        <v>3</v>
      </c>
      <c r="G216" s="337"/>
      <c r="H216" s="328" t="s">
        <v>499</v>
      </c>
      <c r="I216" s="328"/>
      <c r="J216" s="328"/>
      <c r="K216" s="343"/>
    </row>
    <row r="217" s="1" customFormat="1" ht="15" customHeight="1">
      <c r="B217" s="342"/>
      <c r="C217" s="276"/>
      <c r="D217" s="276"/>
      <c r="E217" s="276"/>
      <c r="F217" s="299">
        <v>4</v>
      </c>
      <c r="G217" s="337"/>
      <c r="H217" s="328" t="s">
        <v>500</v>
      </c>
      <c r="I217" s="328"/>
      <c r="J217" s="328"/>
      <c r="K217" s="343"/>
    </row>
    <row r="218" s="1" customFormat="1" ht="12.75" customHeight="1">
      <c r="B218" s="344"/>
      <c r="C218" s="345"/>
      <c r="D218" s="345"/>
      <c r="E218" s="345"/>
      <c r="F218" s="345"/>
      <c r="G218" s="345"/>
      <c r="H218" s="345"/>
      <c r="I218" s="345"/>
      <c r="J218" s="345"/>
      <c r="K218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DESKTOP-U7DN9O0\Magda</dc:creator>
  <cp:lastModifiedBy>DESKTOP-U7DN9O0\Magda</cp:lastModifiedBy>
  <dcterms:created xsi:type="dcterms:W3CDTF">2021-11-22T08:11:02Z</dcterms:created>
  <dcterms:modified xsi:type="dcterms:W3CDTF">2021-11-22T08:11:05Z</dcterms:modified>
</cp:coreProperties>
</file>